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687" activeTab="0"/>
  </bookViews>
  <sheets>
    <sheet name="Pusfinaliai ir Finalai" sheetId="1" r:id="rId1"/>
    <sheet name="Kvalifikaciniai" sheetId="2" r:id="rId2"/>
    <sheet name="Starto protokolas" sheetId="3" r:id="rId3"/>
    <sheet name="Progresijos" sheetId="4" r:id="rId4"/>
    <sheet name="Starto protokolas (2)" sheetId="5" r:id="rId5"/>
    <sheet name="Starto protokolas (3)" sheetId="6" r:id="rId6"/>
  </sheets>
  <definedNames>
    <definedName name="_xlnm.Print_Area" localSheetId="2">'Starto protokolas'!$A$1:$L$41,'Starto protokolas'!$N$1:$X$41</definedName>
    <definedName name="_xlnm.Print_Area" localSheetId="4">'Starto protokolas (2)'!$A$1:$L$51</definedName>
    <definedName name="_xlnm.Print_Area" localSheetId="5">'Starto protokolas (3)'!$A$1:$L$49</definedName>
  </definedNames>
  <calcPr fullCalcOnLoad="1"/>
</workbook>
</file>

<file path=xl/sharedStrings.xml><?xml version="1.0" encoding="utf-8"?>
<sst xmlns="http://schemas.openxmlformats.org/spreadsheetml/2006/main" count="1065" uniqueCount="139">
  <si>
    <t>Vieta</t>
  </si>
  <si>
    <t>St.</t>
  </si>
  <si>
    <t>Vardas, Pavardė</t>
  </si>
  <si>
    <t>Komanda</t>
  </si>
  <si>
    <t>G.</t>
  </si>
  <si>
    <t>Nr.</t>
  </si>
  <si>
    <t>m.</t>
  </si>
  <si>
    <t>I plaukimas</t>
  </si>
  <si>
    <t>II plaukimas</t>
  </si>
  <si>
    <t>Rez.</t>
  </si>
  <si>
    <t>Geriausias</t>
  </si>
  <si>
    <t>St.Laik.</t>
  </si>
  <si>
    <t>F.Laik.</t>
  </si>
  <si>
    <t>Baud.</t>
  </si>
  <si>
    <t>Sek.</t>
  </si>
  <si>
    <t>rezultatas</t>
  </si>
  <si>
    <t>Kaspars Pakers</t>
  </si>
  <si>
    <t>Gim.m.</t>
  </si>
  <si>
    <t>Kamilė Petrauskaitė</t>
  </si>
  <si>
    <t>Edvinas Turčinavičius</t>
  </si>
  <si>
    <t>Simantas Mažeikis</t>
  </si>
  <si>
    <t>Starto protokolas</t>
  </si>
  <si>
    <t>Grigiškės</t>
  </si>
  <si>
    <t>Komanda, Miestas</t>
  </si>
  <si>
    <t>Kvalifikacinių plaukimų rezultatai</t>
  </si>
  <si>
    <t>Matas Varslavėnas</t>
  </si>
  <si>
    <t>Laura Leneviča</t>
  </si>
  <si>
    <t>Pusfinalis</t>
  </si>
  <si>
    <t>Finalas</t>
  </si>
  <si>
    <t>Orestas Jurgaitis</t>
  </si>
  <si>
    <t>Gustas Malakauskas</t>
  </si>
  <si>
    <t>Amž.</t>
  </si>
  <si>
    <t>gr.</t>
  </si>
  <si>
    <t>Vėjas Pranskūnas</t>
  </si>
  <si>
    <t>Saugintas Skilinskas</t>
  </si>
  <si>
    <t>Po I kv. pl.</t>
  </si>
  <si>
    <t>Po II kv. pl.</t>
  </si>
  <si>
    <t>Finale</t>
  </si>
  <si>
    <t>plaukia</t>
  </si>
  <si>
    <t>Kvalifikacinius</t>
  </si>
  <si>
    <t>Klasė</t>
  </si>
  <si>
    <t xml:space="preserve"> </t>
  </si>
  <si>
    <t>Marta Zandere</t>
  </si>
  <si>
    <t>Paulius Vainauskas</t>
  </si>
  <si>
    <t>Rimantas Pumputis</t>
  </si>
  <si>
    <t>Rolands Kokins</t>
  </si>
  <si>
    <t>Aurimas Kuodis</t>
  </si>
  <si>
    <t>Lauris Ciguzis</t>
  </si>
  <si>
    <t>Pijus Gradauskas</t>
  </si>
  <si>
    <t>Ivo Kurvins</t>
  </si>
  <si>
    <t>K1M</t>
  </si>
  <si>
    <t>K1W</t>
  </si>
  <si>
    <t>C1W</t>
  </si>
  <si>
    <t>C1M</t>
  </si>
  <si>
    <t>Finalų plaukimų rezultatai</t>
  </si>
  <si>
    <t>U18</t>
  </si>
  <si>
    <t>Vieta
U18</t>
  </si>
  <si>
    <t>Arnoldas Gotto</t>
  </si>
  <si>
    <t>Į finalą patenka</t>
  </si>
  <si>
    <t>Viktar Tratsiak</t>
  </si>
  <si>
    <t>Anton Mikhet</t>
  </si>
  <si>
    <t>Alexandr Golovachev</t>
  </si>
  <si>
    <t>Aleksander Midttun</t>
  </si>
  <si>
    <t>Dominyka Abramavičiūtė</t>
  </si>
  <si>
    <t>Ingvild Midttun</t>
  </si>
  <si>
    <t>BY, Minsk</t>
  </si>
  <si>
    <t>VSA-VALMIERA</t>
  </si>
  <si>
    <t>Toms Karlivans</t>
  </si>
  <si>
    <t>Ralfs Jurjanis</t>
  </si>
  <si>
    <t>Ralfs Baldinš</t>
  </si>
  <si>
    <t>Kiršs Melnikonis</t>
  </si>
  <si>
    <t>Guntars Strasditis</t>
  </si>
  <si>
    <t>Emils Putninš</t>
  </si>
  <si>
    <t>Marcis Bogdanovičs</t>
  </si>
  <si>
    <t>Ervins Riekstinš</t>
  </si>
  <si>
    <t>Henrijs-Žoržš Ozolinš</t>
  </si>
  <si>
    <t>Juris Leščišins</t>
  </si>
  <si>
    <t>Janis-Eduards Dombrovskis</t>
  </si>
  <si>
    <t>Kristaps Projums</t>
  </si>
  <si>
    <t>Stefans Romanoss</t>
  </si>
  <si>
    <t>Karlis Petersons</t>
  </si>
  <si>
    <t>AAK</t>
  </si>
  <si>
    <t>2017 m. baidarių ir kanojų slalomo Vilniaus m. čempionato</t>
  </si>
  <si>
    <t>2017 04 29</t>
  </si>
  <si>
    <t>Juta Murzina</t>
  </si>
  <si>
    <t>Elina Leščišina</t>
  </si>
  <si>
    <t>Artsem Shyshko</t>
  </si>
  <si>
    <t>Raman Shyshko</t>
  </si>
  <si>
    <t>Vilniaus STK Regata</t>
  </si>
  <si>
    <t>SK Vandens turistai</t>
  </si>
  <si>
    <t>SK Volatilis</t>
  </si>
  <si>
    <t>BJSS Ridzene</t>
  </si>
  <si>
    <t>Matas Levitt-Petrovas</t>
  </si>
  <si>
    <t>Džiugas Zolubas</t>
  </si>
  <si>
    <t>Augustas Lasys</t>
  </si>
  <si>
    <t>Deivydas Aidukonis</t>
  </si>
  <si>
    <t>Nikas Panfilovas</t>
  </si>
  <si>
    <t>Scharks</t>
  </si>
  <si>
    <t>Vilius Rasimavičius</t>
  </si>
  <si>
    <t>Alytaus Srautas</t>
  </si>
  <si>
    <t>Jurgis Kišūnas</t>
  </si>
  <si>
    <t>Šarūnas Mickevičius</t>
  </si>
  <si>
    <t>Tomas Mikna</t>
  </si>
  <si>
    <t>Alytaus ASRC</t>
  </si>
  <si>
    <t>Mantas Atmanavičius</t>
  </si>
  <si>
    <t>Povilas Atmanavičius</t>
  </si>
  <si>
    <t>Augustas Platukis</t>
  </si>
  <si>
    <t>Irmantas Dumbliauskas</t>
  </si>
  <si>
    <t>Erika Baranauskaitė</t>
  </si>
  <si>
    <t>Liepaja SK Atvars</t>
  </si>
  <si>
    <t>Ralfs Maisinš</t>
  </si>
  <si>
    <t>Bruno Vebers</t>
  </si>
  <si>
    <t>Anija Glezere</t>
  </si>
  <si>
    <t>Edgars Gravitis</t>
  </si>
  <si>
    <t>AK Baldone</t>
  </si>
  <si>
    <t>Daila Gravite</t>
  </si>
  <si>
    <t>Justinas Šnioka</t>
  </si>
  <si>
    <t>BSK Regesa</t>
  </si>
  <si>
    <t>Paulius Popiera</t>
  </si>
  <si>
    <t>Kipras Talačka</t>
  </si>
  <si>
    <t>Dominykas Slavinskis</t>
  </si>
  <si>
    <t>Davis Jaunzemis</t>
  </si>
  <si>
    <t>NAS</t>
  </si>
  <si>
    <t>Rainers Jakabsons</t>
  </si>
  <si>
    <t>Enija Laksa</t>
  </si>
  <si>
    <t>Laura Vecbaštika</t>
  </si>
  <si>
    <t>Eliza Sefera</t>
  </si>
  <si>
    <t>Vyr. Teisėjas Saulius Mažeikis</t>
  </si>
  <si>
    <t>2017 m. baidarių ir kanojų slalomo Vilniaus m. Čempionato</t>
  </si>
  <si>
    <t>Glebs Voronko</t>
  </si>
  <si>
    <t>Vieta
U16</t>
  </si>
  <si>
    <t>Vieta
U14</t>
  </si>
  <si>
    <t>-</t>
  </si>
  <si>
    <t>U14</t>
  </si>
  <si>
    <t>U16</t>
  </si>
  <si>
    <t>DNS</t>
  </si>
  <si>
    <t>DNF</t>
  </si>
  <si>
    <t>K1V</t>
  </si>
  <si>
    <t>C1V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</si>
</sst>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409]dddd\,\ d\ mmmm\,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vertical="top" wrapText="1"/>
    </xf>
    <xf numFmtId="2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0" fontId="5" fillId="33" borderId="0" xfId="0" applyFont="1" applyFill="1" applyAlignment="1">
      <alignment/>
    </xf>
    <xf numFmtId="1" fontId="5" fillId="0" borderId="16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80" fontId="8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180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0" borderId="34" xfId="0" applyNumberFormat="1" applyFont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2" fontId="5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80" fontId="6" fillId="0" borderId="38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5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35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vertical="top" wrapText="1"/>
    </xf>
    <xf numFmtId="0" fontId="5" fillId="0" borderId="36" xfId="0" applyFont="1" applyFill="1" applyBorder="1" applyAlignment="1">
      <alignment wrapText="1"/>
    </xf>
    <xf numFmtId="1" fontId="5" fillId="0" borderId="36" xfId="0" applyNumberFormat="1" applyFont="1" applyBorder="1" applyAlignment="1">
      <alignment vertical="top" wrapText="1"/>
    </xf>
    <xf numFmtId="0" fontId="6" fillId="0" borderId="4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" fontId="5" fillId="0" borderId="39" xfId="0" applyNumberFormat="1" applyFont="1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5" xfId="57" applyFont="1" applyFill="1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horizontal="right"/>
    </xf>
    <xf numFmtId="180" fontId="6" fillId="0" borderId="48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5" fillId="0" borderId="26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180" fontId="11" fillId="0" borderId="45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right"/>
    </xf>
    <xf numFmtId="1" fontId="5" fillId="0" borderId="44" xfId="0" applyNumberFormat="1" applyFont="1" applyFill="1" applyBorder="1" applyAlignment="1">
      <alignment/>
    </xf>
    <xf numFmtId="2" fontId="5" fillId="0" borderId="41" xfId="0" applyNumberFormat="1" applyFont="1" applyFill="1" applyBorder="1" applyAlignment="1">
      <alignment/>
    </xf>
    <xf numFmtId="1" fontId="5" fillId="0" borderId="4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" fontId="5" fillId="0" borderId="32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5" xfId="57" applyFont="1" applyFill="1" applyBorder="1" applyAlignment="1" quotePrefix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right"/>
    </xf>
    <xf numFmtId="1" fontId="5" fillId="0" borderId="53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5" fillId="0" borderId="55" xfId="0" applyNumberFormat="1" applyFont="1" applyBorder="1" applyAlignment="1">
      <alignment horizontal="right"/>
    </xf>
    <xf numFmtId="1" fontId="5" fillId="0" borderId="56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0" borderId="59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36" xfId="58" applyFont="1" applyFill="1" applyBorder="1" applyAlignment="1">
      <alignment horizontal="left" vertical="center"/>
      <protection/>
    </xf>
    <xf numFmtId="0" fontId="5" fillId="0" borderId="42" xfId="58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3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6" xfId="58" applyFont="1" applyFill="1" applyBorder="1" applyAlignment="1">
      <alignment vertical="center"/>
      <protection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6" xfId="58" applyFont="1" applyFill="1" applyBorder="1" applyAlignment="1">
      <alignment horizontal="left"/>
      <protection/>
    </xf>
    <xf numFmtId="0" fontId="5" fillId="0" borderId="44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180" fontId="6" fillId="0" borderId="6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36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1" fontId="5" fillId="0" borderId="36" xfId="0" applyNumberFormat="1" applyFont="1" applyFill="1" applyBorder="1" applyAlignment="1">
      <alignment/>
    </xf>
    <xf numFmtId="2" fontId="5" fillId="0" borderId="36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80" fontId="6" fillId="0" borderId="62" xfId="0" applyNumberFormat="1" applyFont="1" applyBorder="1" applyAlignment="1">
      <alignment horizontal="center"/>
    </xf>
    <xf numFmtId="1" fontId="5" fillId="0" borderId="40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27" xfId="58" applyFont="1" applyBorder="1" applyAlignment="1">
      <alignment vertical="center"/>
      <protection/>
    </xf>
    <xf numFmtId="0" fontId="6" fillId="0" borderId="46" xfId="0" applyFont="1" applyBorder="1" applyAlignment="1">
      <alignment horizontal="center"/>
    </xf>
    <xf numFmtId="0" fontId="5" fillId="0" borderId="57" xfId="57" applyFont="1" applyFill="1" applyBorder="1" applyAlignment="1">
      <alignment horizontal="center"/>
      <protection/>
    </xf>
    <xf numFmtId="0" fontId="5" fillId="0" borderId="47" xfId="57" applyFont="1" applyFill="1" applyBorder="1" applyAlignment="1">
      <alignment horizontal="center"/>
      <protection/>
    </xf>
    <xf numFmtId="0" fontId="5" fillId="0" borderId="47" xfId="57" applyFont="1" applyFill="1" applyBorder="1" applyAlignment="1">
      <alignment horizontal="center" vertical="center"/>
      <protection/>
    </xf>
    <xf numFmtId="0" fontId="5" fillId="0" borderId="52" xfId="0" applyFont="1" applyBorder="1" applyAlignment="1">
      <alignment horizontal="center"/>
    </xf>
    <xf numFmtId="0" fontId="5" fillId="0" borderId="52" xfId="57" applyFont="1" applyFill="1" applyBorder="1" applyAlignment="1">
      <alignment horizontal="center"/>
      <protection/>
    </xf>
    <xf numFmtId="0" fontId="5" fillId="0" borderId="46" xfId="57" applyFont="1" applyFill="1" applyBorder="1" applyAlignment="1">
      <alignment horizontal="center"/>
      <protection/>
    </xf>
    <xf numFmtId="0" fontId="5" fillId="0" borderId="63" xfId="0" applyFont="1" applyFill="1" applyBorder="1" applyAlignment="1">
      <alignment horizontal="center"/>
    </xf>
    <xf numFmtId="0" fontId="5" fillId="0" borderId="27" xfId="58" applyFont="1" applyFill="1" applyBorder="1" applyAlignment="1">
      <alignment horizontal="left"/>
      <protection/>
    </xf>
    <xf numFmtId="0" fontId="5" fillId="0" borderId="37" xfId="0" applyFont="1" applyFill="1" applyBorder="1" applyAlignment="1">
      <alignment horizontal="center" vertical="center"/>
    </xf>
    <xf numFmtId="0" fontId="50" fillId="0" borderId="0" xfId="58" applyFont="1" applyBorder="1" applyAlignment="1">
      <alignment horizontal="left"/>
      <protection/>
    </xf>
    <xf numFmtId="0" fontId="50" fillId="0" borderId="0" xfId="58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" fontId="5" fillId="0" borderId="36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0" fontId="11" fillId="33" borderId="0" xfId="0" applyFont="1" applyFill="1" applyAlignment="1">
      <alignment/>
    </xf>
    <xf numFmtId="1" fontId="5" fillId="0" borderId="12" xfId="0" applyNumberFormat="1" applyFont="1" applyBorder="1" applyAlignment="1">
      <alignment vertical="top"/>
    </xf>
    <xf numFmtId="1" fontId="5" fillId="0" borderId="18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1" fontId="5" fillId="0" borderId="64" xfId="0" applyNumberFormat="1" applyFont="1" applyBorder="1" applyAlignment="1">
      <alignment vertical="top"/>
    </xf>
    <xf numFmtId="0" fontId="5" fillId="0" borderId="34" xfId="0" applyFont="1" applyFill="1" applyBorder="1" applyAlignment="1">
      <alignment horizontal="center" vertical="center"/>
    </xf>
    <xf numFmtId="0" fontId="5" fillId="0" borderId="36" xfId="58" applyFont="1" applyFill="1" applyBorder="1" applyAlignment="1">
      <alignment horizontal="center" vertical="center"/>
      <protection/>
    </xf>
    <xf numFmtId="0" fontId="6" fillId="0" borderId="65" xfId="0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wrapText="1"/>
      <protection/>
    </xf>
    <xf numFmtId="0" fontId="5" fillId="0" borderId="27" xfId="58" applyFont="1" applyFill="1" applyBorder="1" applyAlignment="1">
      <alignment wrapText="1"/>
      <protection/>
    </xf>
    <xf numFmtId="0" fontId="5" fillId="0" borderId="19" xfId="0" applyFont="1" applyFill="1" applyBorder="1" applyAlignment="1">
      <alignment horizontal="center"/>
    </xf>
    <xf numFmtId="1" fontId="5" fillId="0" borderId="66" xfId="0" applyNumberFormat="1" applyFont="1" applyBorder="1" applyAlignment="1">
      <alignment/>
    </xf>
    <xf numFmtId="2" fontId="5" fillId="0" borderId="67" xfId="0" applyNumberFormat="1" applyFont="1" applyBorder="1" applyAlignment="1">
      <alignment/>
    </xf>
    <xf numFmtId="1" fontId="5" fillId="0" borderId="62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 vertical="top"/>
    </xf>
    <xf numFmtId="2" fontId="5" fillId="0" borderId="48" xfId="0" applyNumberFormat="1" applyFont="1" applyBorder="1" applyAlignment="1">
      <alignment horizontal="right"/>
    </xf>
    <xf numFmtId="0" fontId="5" fillId="34" borderId="44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1" fontId="5" fillId="34" borderId="44" xfId="0" applyNumberFormat="1" applyFont="1" applyFill="1" applyBorder="1" applyAlignment="1">
      <alignment/>
    </xf>
    <xf numFmtId="2" fontId="5" fillId="34" borderId="41" xfId="0" applyNumberFormat="1" applyFont="1" applyFill="1" applyBorder="1" applyAlignment="1">
      <alignment/>
    </xf>
    <xf numFmtId="1" fontId="5" fillId="34" borderId="42" xfId="0" applyNumberFormat="1" applyFont="1" applyFill="1" applyBorder="1" applyAlignment="1">
      <alignment/>
    </xf>
    <xf numFmtId="2" fontId="5" fillId="34" borderId="43" xfId="0" applyNumberFormat="1" applyFont="1" applyFill="1" applyBorder="1" applyAlignment="1">
      <alignment/>
    </xf>
    <xf numFmtId="1" fontId="5" fillId="34" borderId="36" xfId="0" applyNumberFormat="1" applyFont="1" applyFill="1" applyBorder="1" applyAlignment="1">
      <alignment vertical="top"/>
    </xf>
    <xf numFmtId="2" fontId="5" fillId="34" borderId="42" xfId="0" applyNumberFormat="1" applyFont="1" applyFill="1" applyBorder="1" applyAlignment="1">
      <alignment horizontal="right"/>
    </xf>
    <xf numFmtId="0" fontId="5" fillId="34" borderId="57" xfId="0" applyFont="1" applyFill="1" applyBorder="1" applyAlignment="1">
      <alignment horizontal="center"/>
    </xf>
    <xf numFmtId="1" fontId="5" fillId="34" borderId="32" xfId="0" applyNumberFormat="1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1" fontId="5" fillId="34" borderId="30" xfId="0" applyNumberFormat="1" applyFont="1" applyFill="1" applyBorder="1" applyAlignment="1">
      <alignment/>
    </xf>
    <xf numFmtId="2" fontId="5" fillId="34" borderId="31" xfId="0" applyNumberFormat="1" applyFont="1" applyFill="1" applyBorder="1" applyAlignment="1">
      <alignment/>
    </xf>
    <xf numFmtId="2" fontId="5" fillId="34" borderId="15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 vertical="top"/>
    </xf>
    <xf numFmtId="2" fontId="5" fillId="34" borderId="14" xfId="0" applyNumberFormat="1" applyFont="1" applyFill="1" applyBorder="1" applyAlignment="1">
      <alignment horizontal="right"/>
    </xf>
    <xf numFmtId="0" fontId="5" fillId="34" borderId="47" xfId="0" applyFont="1" applyFill="1" applyBorder="1" applyAlignment="1">
      <alignment horizontal="center"/>
    </xf>
    <xf numFmtId="1" fontId="5" fillId="34" borderId="19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1" fontId="5" fillId="34" borderId="18" xfId="0" applyNumberFormat="1" applyFont="1" applyFill="1" applyBorder="1" applyAlignment="1">
      <alignment vertical="top"/>
    </xf>
    <xf numFmtId="2" fontId="5" fillId="34" borderId="39" xfId="0" applyNumberFormat="1" applyFont="1" applyFill="1" applyBorder="1" applyAlignment="1">
      <alignment horizontal="right"/>
    </xf>
    <xf numFmtId="0" fontId="5" fillId="34" borderId="46" xfId="0" applyFont="1" applyFill="1" applyBorder="1" applyAlignment="1">
      <alignment horizontal="center"/>
    </xf>
    <xf numFmtId="2" fontId="5" fillId="34" borderId="35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2" fontId="5" fillId="34" borderId="37" xfId="0" applyNumberFormat="1" applyFont="1" applyFill="1" applyBorder="1" applyAlignment="1">
      <alignment horizontal="right"/>
    </xf>
    <xf numFmtId="0" fontId="5" fillId="34" borderId="33" xfId="0" applyFont="1" applyFill="1" applyBorder="1" applyAlignment="1">
      <alignment horizontal="center"/>
    </xf>
    <xf numFmtId="1" fontId="5" fillId="34" borderId="56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1" fontId="5" fillId="34" borderId="53" xfId="0" applyNumberFormat="1" applyFont="1" applyFill="1" applyBorder="1" applyAlignment="1">
      <alignment/>
    </xf>
    <xf numFmtId="2" fontId="5" fillId="34" borderId="54" xfId="0" applyNumberFormat="1" applyFont="1" applyFill="1" applyBorder="1" applyAlignment="1">
      <alignment/>
    </xf>
    <xf numFmtId="1" fontId="5" fillId="34" borderId="64" xfId="0" applyNumberFormat="1" applyFont="1" applyFill="1" applyBorder="1" applyAlignment="1">
      <alignment vertical="top"/>
    </xf>
    <xf numFmtId="2" fontId="5" fillId="34" borderId="55" xfId="0" applyNumberFormat="1" applyFont="1" applyFill="1" applyBorder="1" applyAlignment="1">
      <alignment horizontal="right"/>
    </xf>
    <xf numFmtId="1" fontId="5" fillId="34" borderId="66" xfId="0" applyNumberFormat="1" applyFont="1" applyFill="1" applyBorder="1" applyAlignment="1">
      <alignment/>
    </xf>
    <xf numFmtId="2" fontId="5" fillId="34" borderId="67" xfId="0" applyNumberFormat="1" applyFont="1" applyFill="1" applyBorder="1" applyAlignment="1">
      <alignment/>
    </xf>
    <xf numFmtId="1" fontId="5" fillId="34" borderId="62" xfId="0" applyNumberFormat="1" applyFont="1" applyFill="1" applyBorder="1" applyAlignment="1">
      <alignment/>
    </xf>
    <xf numFmtId="2" fontId="5" fillId="34" borderId="24" xfId="0" applyNumberFormat="1" applyFont="1" applyFill="1" applyBorder="1" applyAlignment="1">
      <alignment/>
    </xf>
    <xf numFmtId="1" fontId="5" fillId="34" borderId="25" xfId="0" applyNumberFormat="1" applyFont="1" applyFill="1" applyBorder="1" applyAlignment="1">
      <alignment vertical="top"/>
    </xf>
    <xf numFmtId="2" fontId="5" fillId="34" borderId="48" xfId="0" applyNumberFormat="1" applyFont="1" applyFill="1" applyBorder="1" applyAlignment="1">
      <alignment horizontal="right"/>
    </xf>
    <xf numFmtId="0" fontId="5" fillId="34" borderId="51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0" fontId="5" fillId="0" borderId="10" xfId="58" applyFont="1" applyFill="1" applyBorder="1" applyAlignment="1">
      <alignment horizontal="left" vertical="top"/>
      <protection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51" fillId="0" borderId="0" xfId="58" applyFont="1" applyFill="1" applyBorder="1" applyAlignment="1">
      <alignment horizontal="center"/>
      <protection/>
    </xf>
    <xf numFmtId="0" fontId="50" fillId="0" borderId="10" xfId="58" applyFont="1" applyFill="1" applyBorder="1" applyAlignment="1">
      <alignment horizontal="left"/>
      <protection/>
    </xf>
    <xf numFmtId="0" fontId="50" fillId="0" borderId="10" xfId="58" applyFont="1" applyFill="1" applyBorder="1" applyAlignment="1">
      <alignment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65" xfId="57" applyFont="1" applyFill="1" applyBorder="1" applyAlignment="1">
      <alignment horizontal="center" wrapText="1"/>
      <protection/>
    </xf>
    <xf numFmtId="0" fontId="6" fillId="0" borderId="45" xfId="57" applyFont="1" applyFill="1" applyBorder="1" applyAlignment="1">
      <alignment wrapText="1"/>
      <protection/>
    </xf>
    <xf numFmtId="0" fontId="6" fillId="0" borderId="69" xfId="57" applyFont="1" applyFill="1" applyBorder="1" applyAlignment="1">
      <alignment horizontal="left"/>
      <protection/>
    </xf>
    <xf numFmtId="0" fontId="6" fillId="0" borderId="49" xfId="57" applyFont="1" applyFill="1" applyBorder="1" applyAlignment="1">
      <alignment horizontal="center" vertical="center"/>
      <protection/>
    </xf>
    <xf numFmtId="0" fontId="6" fillId="0" borderId="65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wrapText="1"/>
    </xf>
    <xf numFmtId="0" fontId="6" fillId="0" borderId="69" xfId="0" applyFont="1" applyFill="1" applyBorder="1" applyAlignment="1">
      <alignment horizontal="center"/>
    </xf>
    <xf numFmtId="0" fontId="6" fillId="0" borderId="46" xfId="57" applyFont="1" applyFill="1" applyBorder="1" applyAlignment="1">
      <alignment horizontal="center"/>
      <protection/>
    </xf>
    <xf numFmtId="0" fontId="6" fillId="0" borderId="20" xfId="57" applyFont="1" applyFill="1" applyBorder="1" applyAlignment="1">
      <alignment wrapText="1"/>
      <protection/>
    </xf>
    <xf numFmtId="0" fontId="6" fillId="0" borderId="70" xfId="57" applyFont="1" applyFill="1" applyBorder="1" applyAlignment="1">
      <alignment horizontal="left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wrapText="1"/>
    </xf>
    <xf numFmtId="0" fontId="6" fillId="0" borderId="7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58" applyFont="1" applyFill="1" applyBorder="1" applyAlignment="1">
      <alignment/>
      <protection/>
    </xf>
    <xf numFmtId="0" fontId="50" fillId="0" borderId="15" xfId="58" applyFont="1" applyFill="1" applyBorder="1" applyAlignment="1">
      <alignment/>
      <protection/>
    </xf>
    <xf numFmtId="0" fontId="50" fillId="0" borderId="10" xfId="58" applyFont="1" applyFill="1" applyBorder="1" applyAlignment="1">
      <alignment horizontal="center"/>
      <protection/>
    </xf>
    <xf numFmtId="0" fontId="50" fillId="0" borderId="18" xfId="58" applyFont="1" applyFill="1" applyBorder="1" applyAlignment="1">
      <alignment horizontal="left"/>
      <protection/>
    </xf>
    <xf numFmtId="0" fontId="50" fillId="0" borderId="18" xfId="58" applyFont="1" applyFill="1" applyBorder="1" applyAlignment="1">
      <alignment/>
      <protection/>
    </xf>
    <xf numFmtId="0" fontId="5" fillId="0" borderId="57" xfId="0" applyFont="1" applyBorder="1" applyAlignment="1" quotePrefix="1">
      <alignment horizontal="center"/>
    </xf>
    <xf numFmtId="0" fontId="5" fillId="0" borderId="52" xfId="0" applyFont="1" applyBorder="1" applyAlignment="1" quotePrefix="1">
      <alignment horizontal="center"/>
    </xf>
    <xf numFmtId="0" fontId="5" fillId="0" borderId="58" xfId="0" applyFont="1" applyBorder="1" applyAlignment="1">
      <alignment horizontal="center"/>
    </xf>
    <xf numFmtId="2" fontId="5" fillId="0" borderId="41" xfId="0" applyNumberFormat="1" applyFont="1" applyBorder="1" applyAlignment="1">
      <alignment horizontal="right"/>
    </xf>
    <xf numFmtId="2" fontId="5" fillId="0" borderId="71" xfId="0" applyNumberFormat="1" applyFont="1" applyBorder="1" applyAlignment="1">
      <alignment horizontal="right"/>
    </xf>
    <xf numFmtId="0" fontId="5" fillId="0" borderId="58" xfId="0" applyFont="1" applyBorder="1" applyAlignment="1" quotePrefix="1">
      <alignment horizontal="center"/>
    </xf>
    <xf numFmtId="2" fontId="5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46" xfId="0" applyFont="1" applyFill="1" applyBorder="1" applyAlignment="1">
      <alignment horizontal="center"/>
    </xf>
    <xf numFmtId="1" fontId="5" fillId="0" borderId="70" xfId="0" applyNumberFormat="1" applyFont="1" applyBorder="1" applyAlignment="1">
      <alignment vertical="top"/>
    </xf>
    <xf numFmtId="2" fontId="5" fillId="0" borderId="50" xfId="0" applyNumberFormat="1" applyFont="1" applyBorder="1" applyAlignment="1">
      <alignment horizontal="right"/>
    </xf>
    <xf numFmtId="0" fontId="5" fillId="0" borderId="36" xfId="58" applyFont="1" applyFill="1" applyBorder="1" applyAlignment="1">
      <alignment horizontal="left" vertical="top"/>
      <protection/>
    </xf>
    <xf numFmtId="0" fontId="5" fillId="0" borderId="18" xfId="58" applyFont="1" applyFill="1" applyBorder="1" applyAlignment="1">
      <alignment horizontal="left" vertical="top"/>
      <protection/>
    </xf>
    <xf numFmtId="0" fontId="5" fillId="0" borderId="12" xfId="58" applyFont="1" applyFill="1" applyBorder="1" applyAlignment="1">
      <alignment horizontal="left" vertical="top"/>
      <protection/>
    </xf>
    <xf numFmtId="0" fontId="5" fillId="0" borderId="62" xfId="58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5" fillId="0" borderId="48" xfId="0" applyFont="1" applyFill="1" applyBorder="1" applyAlignment="1">
      <alignment horizontal="center"/>
    </xf>
    <xf numFmtId="0" fontId="5" fillId="0" borderId="21" xfId="58" applyFont="1" applyBorder="1" applyAlignment="1">
      <alignment horizontal="center" vertical="center"/>
      <protection/>
    </xf>
    <xf numFmtId="0" fontId="5" fillId="0" borderId="36" xfId="58" applyFont="1" applyBorder="1" applyAlignment="1">
      <alignment horizontal="left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40" xfId="58" applyFont="1" applyBorder="1" applyAlignment="1">
      <alignment vertical="center"/>
      <protection/>
    </xf>
    <xf numFmtId="0" fontId="13" fillId="0" borderId="57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5" xfId="0" applyFont="1" applyBorder="1" applyAlignment="1" quotePrefix="1">
      <alignment horizontal="left"/>
    </xf>
    <xf numFmtId="0" fontId="13" fillId="0" borderId="38" xfId="0" applyFont="1" applyBorder="1" applyAlignment="1">
      <alignment/>
    </xf>
    <xf numFmtId="0" fontId="13" fillId="0" borderId="0" xfId="0" applyFont="1" applyAlignment="1">
      <alignment/>
    </xf>
    <xf numFmtId="0" fontId="13" fillId="0" borderId="5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72" xfId="0" applyFont="1" applyBorder="1" applyAlignment="1" quotePrefix="1">
      <alignment horizontal="left"/>
    </xf>
    <xf numFmtId="0" fontId="13" fillId="0" borderId="72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71" xfId="0" applyFont="1" applyBorder="1" applyAlignment="1">
      <alignment/>
    </xf>
    <xf numFmtId="0" fontId="13" fillId="0" borderId="75" xfId="0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52" xfId="0" applyFont="1" applyBorder="1" applyAlignment="1" quotePrefix="1">
      <alignment horizontal="right"/>
    </xf>
    <xf numFmtId="0" fontId="13" fillId="0" borderId="47" xfId="0" applyFont="1" applyBorder="1" applyAlignment="1" quotePrefix="1">
      <alignment horizontal="right"/>
    </xf>
    <xf numFmtId="0" fontId="13" fillId="0" borderId="58" xfId="0" applyFont="1" applyBorder="1" applyAlignment="1" quotePrefix="1">
      <alignment horizontal="right"/>
    </xf>
    <xf numFmtId="0" fontId="5" fillId="0" borderId="18" xfId="58" applyFont="1" applyFill="1" applyBorder="1" applyAlignment="1">
      <alignment/>
      <protection/>
    </xf>
    <xf numFmtId="0" fontId="5" fillId="0" borderId="18" xfId="58" applyFont="1" applyFill="1" applyBorder="1" applyAlignment="1">
      <alignment horizontal="left" vertical="center"/>
      <protection/>
    </xf>
    <xf numFmtId="0" fontId="5" fillId="0" borderId="15" xfId="58" applyFont="1" applyFill="1" applyBorder="1" applyAlignment="1">
      <alignment horizontal="left"/>
      <protection/>
    </xf>
    <xf numFmtId="0" fontId="50" fillId="0" borderId="15" xfId="58" applyFont="1" applyFill="1" applyBorder="1" applyAlignment="1">
      <alignment horizontal="left"/>
      <protection/>
    </xf>
    <xf numFmtId="0" fontId="50" fillId="0" borderId="17" xfId="58" applyFont="1" applyFill="1" applyBorder="1" applyAlignment="1">
      <alignment horizontal="left"/>
      <protection/>
    </xf>
    <xf numFmtId="0" fontId="5" fillId="34" borderId="77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58" applyFont="1" applyBorder="1" applyAlignment="1">
      <alignment vertical="center"/>
      <protection/>
    </xf>
    <xf numFmtId="0" fontId="5" fillId="0" borderId="79" xfId="58" applyFont="1" applyFill="1" applyBorder="1" applyAlignment="1">
      <alignment horizontal="left" vertical="top"/>
      <protection/>
    </xf>
    <xf numFmtId="0" fontId="5" fillId="0" borderId="80" xfId="58" applyFont="1" applyBorder="1" applyAlignment="1">
      <alignment horizontal="center" vertical="center"/>
      <protection/>
    </xf>
    <xf numFmtId="0" fontId="5" fillId="0" borderId="81" xfId="57" applyFont="1" applyFill="1" applyBorder="1" applyAlignment="1">
      <alignment horizontal="center" vertical="center"/>
      <protection/>
    </xf>
    <xf numFmtId="1" fontId="5" fillId="0" borderId="82" xfId="0" applyNumberFormat="1" applyFont="1" applyBorder="1" applyAlignment="1">
      <alignment/>
    </xf>
    <xf numFmtId="2" fontId="5" fillId="0" borderId="83" xfId="0" applyNumberFormat="1" applyFont="1" applyBorder="1" applyAlignment="1">
      <alignment/>
    </xf>
    <xf numFmtId="1" fontId="5" fillId="0" borderId="80" xfId="0" applyNumberFormat="1" applyFont="1" applyBorder="1" applyAlignment="1">
      <alignment/>
    </xf>
    <xf numFmtId="2" fontId="5" fillId="0" borderId="78" xfId="0" applyNumberFormat="1" applyFont="1" applyBorder="1" applyAlignment="1">
      <alignment/>
    </xf>
    <xf numFmtId="1" fontId="5" fillId="0" borderId="79" xfId="0" applyNumberFormat="1" applyFont="1" applyBorder="1" applyAlignment="1">
      <alignment vertical="top"/>
    </xf>
    <xf numFmtId="2" fontId="5" fillId="0" borderId="81" xfId="0" applyNumberFormat="1" applyFont="1" applyBorder="1" applyAlignment="1">
      <alignment horizontal="right"/>
    </xf>
    <xf numFmtId="0" fontId="5" fillId="0" borderId="31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/>
      <protection/>
    </xf>
    <xf numFmtId="0" fontId="50" fillId="0" borderId="27" xfId="58" applyFont="1" applyFill="1" applyBorder="1" applyAlignment="1">
      <alignment horizontal="left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34" borderId="26" xfId="0" applyFont="1" applyFill="1" applyBorder="1" applyAlignment="1">
      <alignment horizontal="center" vertical="center"/>
    </xf>
    <xf numFmtId="0" fontId="5" fillId="0" borderId="23" xfId="58" applyFont="1" applyFill="1" applyBorder="1" applyAlignment="1">
      <alignment horizontal="left"/>
      <protection/>
    </xf>
    <xf numFmtId="0" fontId="50" fillId="0" borderId="28" xfId="58" applyFont="1" applyFill="1" applyBorder="1" applyAlignment="1">
      <alignment horizontal="left"/>
      <protection/>
    </xf>
    <xf numFmtId="0" fontId="5" fillId="0" borderId="56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64" xfId="0" applyFont="1" applyFill="1" applyBorder="1" applyAlignment="1">
      <alignment wrapText="1"/>
    </xf>
    <xf numFmtId="0" fontId="5" fillId="0" borderId="64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" fontId="5" fillId="0" borderId="54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1" fontId="5" fillId="0" borderId="64" xfId="0" applyNumberFormat="1" applyFont="1" applyBorder="1" applyAlignment="1">
      <alignment vertical="top" wrapText="1"/>
    </xf>
    <xf numFmtId="2" fontId="5" fillId="0" borderId="53" xfId="0" applyNumberFormat="1" applyFont="1" applyBorder="1" applyAlignment="1">
      <alignment horizontal="right"/>
    </xf>
    <xf numFmtId="1" fontId="5" fillId="0" borderId="51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1" fontId="5" fillId="0" borderId="64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35" borderId="46" xfId="0" applyFont="1" applyFill="1" applyBorder="1" applyAlignment="1">
      <alignment horizontal="center"/>
    </xf>
    <xf numFmtId="0" fontId="5" fillId="34" borderId="10" xfId="58" applyFont="1" applyFill="1" applyBorder="1" applyAlignment="1">
      <alignment/>
      <protection/>
    </xf>
    <xf numFmtId="0" fontId="5" fillId="34" borderId="26" xfId="0" applyFont="1" applyFill="1" applyBorder="1" applyAlignment="1">
      <alignment/>
    </xf>
    <xf numFmtId="0" fontId="5" fillId="0" borderId="40" xfId="58" applyFont="1" applyFill="1" applyBorder="1" applyAlignment="1">
      <alignment/>
      <protection/>
    </xf>
    <xf numFmtId="0" fontId="5" fillId="0" borderId="31" xfId="58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5" fillId="34" borderId="15" xfId="58" applyFont="1" applyFill="1" applyBorder="1" applyAlignment="1">
      <alignment horizontal="left"/>
      <protection/>
    </xf>
    <xf numFmtId="0" fontId="6" fillId="0" borderId="73" xfId="0" applyFont="1" applyFill="1" applyBorder="1" applyAlignment="1">
      <alignment horizontal="center"/>
    </xf>
    <xf numFmtId="0" fontId="5" fillId="0" borderId="17" xfId="58" applyFont="1" applyFill="1" applyBorder="1" applyAlignment="1">
      <alignment/>
      <protection/>
    </xf>
    <xf numFmtId="0" fontId="50" fillId="0" borderId="43" xfId="58" applyFont="1" applyFill="1" applyBorder="1" applyAlignment="1">
      <alignment horizontal="left" vertical="top"/>
      <protection/>
    </xf>
    <xf numFmtId="0" fontId="50" fillId="0" borderId="36" xfId="58" applyFont="1" applyFill="1" applyBorder="1" applyAlignment="1">
      <alignment vertical="top"/>
      <protection/>
    </xf>
    <xf numFmtId="0" fontId="50" fillId="0" borderId="15" xfId="58" applyFont="1" applyFill="1" applyBorder="1" applyAlignment="1">
      <alignment horizontal="left" vertical="top"/>
      <protection/>
    </xf>
    <xf numFmtId="0" fontId="50" fillId="0" borderId="10" xfId="58" applyFont="1" applyFill="1" applyBorder="1" applyAlignment="1">
      <alignment vertical="top"/>
      <protection/>
    </xf>
    <xf numFmtId="0" fontId="5" fillId="0" borderId="43" xfId="58" applyFont="1" applyFill="1" applyBorder="1" applyAlignment="1">
      <alignment horizontal="left"/>
      <protection/>
    </xf>
    <xf numFmtId="0" fontId="5" fillId="34" borderId="10" xfId="58" applyFont="1" applyFill="1" applyBorder="1" applyAlignment="1">
      <alignment vertical="center"/>
      <protection/>
    </xf>
    <xf numFmtId="0" fontId="5" fillId="0" borderId="43" xfId="58" applyFont="1" applyFill="1" applyBorder="1" applyAlignment="1">
      <alignment/>
      <protection/>
    </xf>
    <xf numFmtId="0" fontId="5" fillId="0" borderId="17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70" xfId="0" applyFont="1" applyFill="1" applyBorder="1" applyAlignment="1">
      <alignment horizontal="left"/>
    </xf>
    <xf numFmtId="0" fontId="5" fillId="34" borderId="7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0" borderId="22" xfId="58" applyFont="1" applyBorder="1" applyAlignment="1">
      <alignment vertical="center"/>
      <protection/>
    </xf>
    <xf numFmtId="0" fontId="5" fillId="0" borderId="70" xfId="58" applyFont="1" applyFill="1" applyBorder="1" applyAlignment="1">
      <alignment horizontal="left" vertical="top"/>
      <protection/>
    </xf>
    <xf numFmtId="0" fontId="5" fillId="0" borderId="50" xfId="57" applyFont="1" applyFill="1" applyBorder="1" applyAlignment="1">
      <alignment horizontal="center" vertical="center"/>
      <protection/>
    </xf>
    <xf numFmtId="1" fontId="5" fillId="34" borderId="70" xfId="0" applyNumberFormat="1" applyFont="1" applyFill="1" applyBorder="1" applyAlignment="1">
      <alignment vertical="top"/>
    </xf>
    <xf numFmtId="2" fontId="5" fillId="34" borderId="50" xfId="0" applyNumberFormat="1" applyFont="1" applyFill="1" applyBorder="1" applyAlignment="1">
      <alignment horizontal="right"/>
    </xf>
    <xf numFmtId="0" fontId="5" fillId="0" borderId="40" xfId="58" applyFont="1" applyFill="1" applyBorder="1" applyAlignment="1">
      <alignment horizontal="left"/>
      <protection/>
    </xf>
    <xf numFmtId="0" fontId="5" fillId="0" borderId="36" xfId="58" applyFont="1" applyFill="1" applyBorder="1" applyAlignment="1">
      <alignment/>
      <protection/>
    </xf>
    <xf numFmtId="1" fontId="5" fillId="0" borderId="36" xfId="0" applyNumberFormat="1" applyFont="1" applyFill="1" applyBorder="1" applyAlignment="1">
      <alignment vertical="top"/>
    </xf>
    <xf numFmtId="2" fontId="5" fillId="0" borderId="35" xfId="0" applyNumberFormat="1" applyFont="1" applyFill="1" applyBorder="1" applyAlignment="1">
      <alignment horizontal="right"/>
    </xf>
    <xf numFmtId="2" fontId="5" fillId="0" borderId="42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top"/>
    </xf>
    <xf numFmtId="2" fontId="5" fillId="0" borderId="26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0" fontId="5" fillId="0" borderId="28" xfId="58" applyFont="1" applyFill="1" applyBorder="1" applyAlignment="1">
      <alignment horizontal="left"/>
      <protection/>
    </xf>
    <xf numFmtId="0" fontId="5" fillId="0" borderId="18" xfId="58" applyFont="1" applyFill="1" applyBorder="1" applyAlignment="1">
      <alignment horizontal="left"/>
      <protection/>
    </xf>
    <xf numFmtId="2" fontId="5" fillId="0" borderId="17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vertical="top"/>
    </xf>
    <xf numFmtId="2" fontId="5" fillId="0" borderId="37" xfId="0" applyNumberFormat="1" applyFont="1" applyFill="1" applyBorder="1" applyAlignment="1">
      <alignment horizontal="right"/>
    </xf>
    <xf numFmtId="2" fontId="5" fillId="0" borderId="39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vertical="top"/>
    </xf>
    <xf numFmtId="2" fontId="5" fillId="0" borderId="34" xfId="0" applyNumberFormat="1" applyFont="1" applyFill="1" applyBorder="1" applyAlignment="1">
      <alignment horizontal="right"/>
    </xf>
    <xf numFmtId="2" fontId="5" fillId="0" borderId="30" xfId="0" applyNumberFormat="1" applyFont="1" applyFill="1" applyBorder="1" applyAlignment="1">
      <alignment horizontal="right"/>
    </xf>
    <xf numFmtId="0" fontId="5" fillId="0" borderId="25" xfId="58" applyFont="1" applyFill="1" applyBorder="1" applyAlignment="1">
      <alignment horizontal="left"/>
      <protection/>
    </xf>
    <xf numFmtId="0" fontId="5" fillId="0" borderId="47" xfId="0" applyNumberFormat="1" applyFont="1" applyFill="1" applyBorder="1" applyAlignment="1">
      <alignment horizontal="center"/>
    </xf>
    <xf numFmtId="0" fontId="5" fillId="0" borderId="21" xfId="58" applyFont="1" applyFill="1" applyBorder="1" applyAlignment="1">
      <alignment horizontal="center" vertical="center"/>
      <protection/>
    </xf>
    <xf numFmtId="0" fontId="6" fillId="0" borderId="69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64" xfId="0" applyFont="1" applyFill="1" applyBorder="1" applyAlignment="1">
      <alignment horizontal="left"/>
    </xf>
    <xf numFmtId="0" fontId="6" fillId="0" borderId="55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34" xfId="0" applyFont="1" applyFill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5" fillId="35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36" xfId="0" applyFont="1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5" fillId="0" borderId="44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0" fontId="50" fillId="0" borderId="27" xfId="58" applyFont="1" applyFill="1" applyBorder="1" applyAlignment="1">
      <alignment horizontal="left" vertical="top"/>
      <protection/>
    </xf>
    <xf numFmtId="0" fontId="5" fillId="0" borderId="27" xfId="0" applyFont="1" applyFill="1" applyBorder="1" applyAlignment="1">
      <alignment/>
    </xf>
    <xf numFmtId="0" fontId="50" fillId="0" borderId="28" xfId="58" applyFont="1" applyFill="1" applyBorder="1" applyAlignment="1">
      <alignment horizontal="left" vertical="top"/>
      <protection/>
    </xf>
    <xf numFmtId="0" fontId="50" fillId="0" borderId="18" xfId="58" applyFont="1" applyFill="1" applyBorder="1" applyAlignment="1">
      <alignment vertical="top"/>
      <protection/>
    </xf>
    <xf numFmtId="0" fontId="5" fillId="0" borderId="27" xfId="58" applyFont="1" applyBorder="1">
      <alignment/>
      <protection/>
    </xf>
    <xf numFmtId="0" fontId="5" fillId="0" borderId="68" xfId="58" applyFont="1" applyFill="1" applyBorder="1" applyAlignment="1">
      <alignment wrapText="1"/>
      <protection/>
    </xf>
    <xf numFmtId="0" fontId="5" fillId="0" borderId="28" xfId="58" applyFont="1" applyBorder="1" applyAlignment="1">
      <alignment horizontal="left" wrapText="1"/>
      <protection/>
    </xf>
    <xf numFmtId="0" fontId="5" fillId="0" borderId="33" xfId="58" applyFont="1" applyBorder="1" applyAlignment="1">
      <alignment vertical="center"/>
      <protection/>
    </xf>
    <xf numFmtId="0" fontId="5" fillId="0" borderId="39" xfId="58" applyFont="1" applyBorder="1" applyAlignment="1">
      <alignment horizontal="center" vertical="center"/>
      <protection/>
    </xf>
    <xf numFmtId="0" fontId="5" fillId="0" borderId="37" xfId="57" applyFont="1" applyFill="1" applyBorder="1" applyAlignment="1">
      <alignment horizontal="center" vertical="center"/>
      <protection/>
    </xf>
    <xf numFmtId="0" fontId="50" fillId="0" borderId="40" xfId="58" applyFont="1" applyFill="1" applyBorder="1" applyAlignment="1">
      <alignment horizontal="left"/>
      <protection/>
    </xf>
    <xf numFmtId="0" fontId="50" fillId="0" borderId="36" xfId="58" applyFont="1" applyFill="1" applyBorder="1" applyAlignment="1">
      <alignment horizontal="left"/>
      <protection/>
    </xf>
    <xf numFmtId="0" fontId="50" fillId="0" borderId="36" xfId="58" applyFont="1" applyFill="1" applyBorder="1" applyAlignment="1">
      <alignment/>
      <protection/>
    </xf>
    <xf numFmtId="0" fontId="5" fillId="0" borderId="17" xfId="58" applyFont="1" applyFill="1" applyBorder="1" applyAlignment="1">
      <alignment horizontal="left"/>
      <protection/>
    </xf>
    <xf numFmtId="0" fontId="5" fillId="0" borderId="37" xfId="57" applyFont="1" applyFill="1" applyBorder="1" applyAlignment="1" quotePrefix="1">
      <alignment horizontal="center" vertical="center"/>
      <protection/>
    </xf>
    <xf numFmtId="0" fontId="5" fillId="0" borderId="60" xfId="57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6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8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9" xfId="57" applyFont="1" applyFill="1" applyBorder="1" applyAlignment="1">
      <alignment horizontal="center" vertical="center" wrapText="1"/>
      <protection/>
    </xf>
    <xf numFmtId="0" fontId="6" fillId="0" borderId="70" xfId="57" applyFont="1" applyFill="1" applyBorder="1" applyAlignment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5" fillId="34" borderId="2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.57421875" style="2" customWidth="1"/>
    <col min="2" max="2" width="4.28125" style="2" customWidth="1"/>
    <col min="3" max="3" width="4.00390625" style="2" customWidth="1"/>
    <col min="4" max="4" width="20.8515625" style="2" customWidth="1"/>
    <col min="5" max="5" width="16.8515625" style="162" customWidth="1"/>
    <col min="6" max="7" width="5.7109375" style="2" customWidth="1"/>
    <col min="8" max="8" width="2.8515625" style="11" hidden="1" customWidth="1"/>
    <col min="9" max="9" width="5.57421875" style="12" hidden="1" customWidth="1"/>
    <col min="10" max="10" width="2.8515625" style="11" hidden="1" customWidth="1"/>
    <col min="11" max="11" width="5.57421875" style="12" hidden="1" customWidth="1"/>
    <col min="12" max="12" width="6.57421875" style="13" hidden="1" customWidth="1"/>
    <col min="13" max="13" width="5.140625" style="11" hidden="1" customWidth="1"/>
    <col min="14" max="14" width="6.28125" style="13" hidden="1" customWidth="1"/>
    <col min="15" max="15" width="2.8515625" style="11" hidden="1" customWidth="1"/>
    <col min="16" max="16" width="5.57421875" style="12" hidden="1" customWidth="1"/>
    <col min="17" max="17" width="2.8515625" style="11" hidden="1" customWidth="1"/>
    <col min="18" max="18" width="5.57421875" style="12" hidden="1" customWidth="1"/>
    <col min="19" max="19" width="6.421875" style="13" customWidth="1"/>
    <col min="20" max="20" width="5.140625" style="11" customWidth="1"/>
    <col min="21" max="21" width="6.28125" style="13" customWidth="1"/>
    <col min="22" max="22" width="9.28125" style="13" hidden="1" customWidth="1"/>
    <col min="23" max="25" width="4.57421875" style="99" customWidth="1"/>
    <col min="26" max="16384" width="9.140625" style="2" customWidth="1"/>
  </cols>
  <sheetData>
    <row r="1" spans="2:25" ht="18.75">
      <c r="B1" s="498" t="s">
        <v>128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</row>
    <row r="2" spans="2:25" ht="18.75">
      <c r="B2" s="498" t="s">
        <v>54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</row>
    <row r="3" spans="2:22" ht="12.75">
      <c r="B3" s="10"/>
      <c r="D3" s="10"/>
      <c r="E3" s="279"/>
      <c r="F3" s="11"/>
      <c r="G3" s="11"/>
      <c r="S3" s="499" t="s">
        <v>83</v>
      </c>
      <c r="T3" s="499"/>
      <c r="U3" s="499"/>
      <c r="V3" s="499"/>
    </row>
    <row r="4" spans="3:22" ht="16.5" customHeight="1">
      <c r="C4" s="1"/>
      <c r="D4" s="1"/>
      <c r="E4" s="163"/>
      <c r="F4" s="1"/>
      <c r="G4" s="1"/>
      <c r="H4" s="14"/>
      <c r="I4" s="15"/>
      <c r="J4" s="14"/>
      <c r="K4" s="15"/>
      <c r="L4" s="16"/>
      <c r="M4" s="14"/>
      <c r="N4" s="16"/>
      <c r="O4" s="14"/>
      <c r="P4" s="15"/>
      <c r="Q4" s="14"/>
      <c r="R4" s="15"/>
      <c r="S4" s="500" t="s">
        <v>22</v>
      </c>
      <c r="T4" s="500"/>
      <c r="U4" s="500"/>
      <c r="V4" s="500"/>
    </row>
    <row r="5" spans="3:25" s="42" customFormat="1" ht="16.5" customHeight="1" thickBot="1">
      <c r="C5" s="43"/>
      <c r="D5" s="1" t="s">
        <v>137</v>
      </c>
      <c r="E5" s="280"/>
      <c r="F5" s="43"/>
      <c r="G5" s="43"/>
      <c r="H5" s="44"/>
      <c r="I5" s="45"/>
      <c r="J5" s="44"/>
      <c r="K5" s="45"/>
      <c r="L5" s="46"/>
      <c r="M5" s="44"/>
      <c r="N5" s="46"/>
      <c r="O5" s="44"/>
      <c r="P5" s="45"/>
      <c r="Q5" s="44"/>
      <c r="R5" s="45"/>
      <c r="S5" s="47"/>
      <c r="T5" s="47"/>
      <c r="U5" s="47"/>
      <c r="V5" s="47"/>
      <c r="W5" s="99"/>
      <c r="X5" s="99"/>
      <c r="Y5" s="99"/>
    </row>
    <row r="6" spans="2:25" s="42" customFormat="1" ht="12.75" customHeight="1">
      <c r="B6" s="521" t="s">
        <v>0</v>
      </c>
      <c r="C6" s="144" t="s">
        <v>1</v>
      </c>
      <c r="D6" s="505" t="s">
        <v>2</v>
      </c>
      <c r="E6" s="507" t="s">
        <v>23</v>
      </c>
      <c r="F6" s="87" t="s">
        <v>4</v>
      </c>
      <c r="G6" s="122" t="s">
        <v>31</v>
      </c>
      <c r="H6" s="513" t="s">
        <v>27</v>
      </c>
      <c r="I6" s="510"/>
      <c r="J6" s="511"/>
      <c r="K6" s="511"/>
      <c r="L6" s="510"/>
      <c r="M6" s="510"/>
      <c r="N6" s="514"/>
      <c r="O6" s="513" t="s">
        <v>28</v>
      </c>
      <c r="P6" s="510"/>
      <c r="Q6" s="511"/>
      <c r="R6" s="511"/>
      <c r="S6" s="510"/>
      <c r="T6" s="510"/>
      <c r="U6" s="514"/>
      <c r="V6" s="112" t="s">
        <v>10</v>
      </c>
      <c r="W6" s="496" t="s">
        <v>56</v>
      </c>
      <c r="X6" s="496" t="s">
        <v>130</v>
      </c>
      <c r="Y6" s="496" t="s">
        <v>131</v>
      </c>
    </row>
    <row r="7" spans="2:25" s="42" customFormat="1" ht="12.75" customHeight="1" thickBot="1">
      <c r="B7" s="522"/>
      <c r="C7" s="145" t="s">
        <v>5</v>
      </c>
      <c r="D7" s="520"/>
      <c r="E7" s="508"/>
      <c r="F7" s="88" t="s">
        <v>6</v>
      </c>
      <c r="G7" s="123" t="s">
        <v>32</v>
      </c>
      <c r="H7" s="523" t="s">
        <v>11</v>
      </c>
      <c r="I7" s="524"/>
      <c r="J7" s="518" t="s">
        <v>12</v>
      </c>
      <c r="K7" s="519"/>
      <c r="L7" s="32" t="s">
        <v>14</v>
      </c>
      <c r="M7" s="33" t="s">
        <v>13</v>
      </c>
      <c r="N7" s="69" t="s">
        <v>9</v>
      </c>
      <c r="O7" s="523" t="s">
        <v>11</v>
      </c>
      <c r="P7" s="524"/>
      <c r="Q7" s="518" t="s">
        <v>12</v>
      </c>
      <c r="R7" s="519"/>
      <c r="S7" s="32" t="s">
        <v>14</v>
      </c>
      <c r="T7" s="33" t="s">
        <v>13</v>
      </c>
      <c r="U7" s="69" t="s">
        <v>9</v>
      </c>
      <c r="V7" s="47" t="s">
        <v>15</v>
      </c>
      <c r="W7" s="497"/>
      <c r="X7" s="497"/>
      <c r="Y7" s="497"/>
    </row>
    <row r="8" spans="2:25" s="42" customFormat="1" ht="12.75">
      <c r="B8" s="140">
        <v>1</v>
      </c>
      <c r="C8" s="137">
        <v>69</v>
      </c>
      <c r="D8" s="85" t="s">
        <v>20</v>
      </c>
      <c r="E8" s="281" t="s">
        <v>88</v>
      </c>
      <c r="F8" s="89">
        <v>1995</v>
      </c>
      <c r="G8" s="74" t="s">
        <v>132</v>
      </c>
      <c r="H8" s="79"/>
      <c r="I8" s="75"/>
      <c r="J8" s="76"/>
      <c r="K8" s="77"/>
      <c r="L8" s="136"/>
      <c r="M8" s="86"/>
      <c r="N8" s="64"/>
      <c r="O8" s="114">
        <v>27</v>
      </c>
      <c r="P8" s="115">
        <v>27.62</v>
      </c>
      <c r="Q8" s="116">
        <v>28</v>
      </c>
      <c r="R8" s="117">
        <v>58.86</v>
      </c>
      <c r="S8" s="136">
        <f aca="true" t="shared" si="0" ref="S8:S22">(Q8-O8)*60+(R8-P8)</f>
        <v>91.24</v>
      </c>
      <c r="T8" s="86">
        <v>0</v>
      </c>
      <c r="U8" s="64">
        <f aca="true" t="shared" si="1" ref="U8:U22">SUM(S8:T8)</f>
        <v>91.24</v>
      </c>
      <c r="V8" s="97"/>
      <c r="W8" s="317" t="s">
        <v>132</v>
      </c>
      <c r="X8" s="317" t="s">
        <v>132</v>
      </c>
      <c r="Y8" s="317" t="s">
        <v>132</v>
      </c>
    </row>
    <row r="9" spans="2:25" s="42" customFormat="1" ht="12.75">
      <c r="B9" s="130">
        <v>2</v>
      </c>
      <c r="C9" s="138">
        <v>67</v>
      </c>
      <c r="D9" s="5" t="s">
        <v>98</v>
      </c>
      <c r="E9" s="51" t="s">
        <v>99</v>
      </c>
      <c r="F9" s="90">
        <v>1994</v>
      </c>
      <c r="G9" s="66" t="s">
        <v>132</v>
      </c>
      <c r="H9" s="58"/>
      <c r="I9" s="55"/>
      <c r="J9" s="56"/>
      <c r="K9" s="57"/>
      <c r="L9" s="107"/>
      <c r="M9" s="21"/>
      <c r="N9" s="108"/>
      <c r="O9" s="118">
        <v>22</v>
      </c>
      <c r="P9" s="119">
        <v>19.43</v>
      </c>
      <c r="Q9" s="120">
        <v>23</v>
      </c>
      <c r="R9" s="121">
        <v>48.81</v>
      </c>
      <c r="S9" s="107">
        <f t="shared" si="0"/>
        <v>89.38</v>
      </c>
      <c r="T9" s="21">
        <v>2</v>
      </c>
      <c r="U9" s="108">
        <f t="shared" si="1"/>
        <v>91.38</v>
      </c>
      <c r="V9" s="98"/>
      <c r="W9" s="318" t="s">
        <v>132</v>
      </c>
      <c r="X9" s="318" t="s">
        <v>132</v>
      </c>
      <c r="Y9" s="318" t="s">
        <v>132</v>
      </c>
    </row>
    <row r="10" spans="2:25" s="42" customFormat="1" ht="12.75">
      <c r="B10" s="130">
        <v>3</v>
      </c>
      <c r="C10" s="138">
        <v>70</v>
      </c>
      <c r="D10" s="5" t="s">
        <v>16</v>
      </c>
      <c r="E10" s="51" t="s">
        <v>66</v>
      </c>
      <c r="F10" s="90">
        <v>1979</v>
      </c>
      <c r="G10" s="66" t="s">
        <v>132</v>
      </c>
      <c r="H10" s="58"/>
      <c r="I10" s="55"/>
      <c r="J10" s="56"/>
      <c r="K10" s="57"/>
      <c r="L10" s="107"/>
      <c r="M10" s="21"/>
      <c r="N10" s="108"/>
      <c r="O10" s="118">
        <v>21</v>
      </c>
      <c r="P10" s="119">
        <v>31.84</v>
      </c>
      <c r="Q10" s="120">
        <v>23</v>
      </c>
      <c r="R10" s="121">
        <v>3.71</v>
      </c>
      <c r="S10" s="107">
        <f t="shared" si="0"/>
        <v>91.87</v>
      </c>
      <c r="T10" s="21">
        <v>0</v>
      </c>
      <c r="U10" s="108">
        <f t="shared" si="1"/>
        <v>91.87</v>
      </c>
      <c r="V10" s="98"/>
      <c r="W10" s="197" t="s">
        <v>132</v>
      </c>
      <c r="X10" s="197" t="s">
        <v>132</v>
      </c>
      <c r="Y10" s="197" t="s">
        <v>132</v>
      </c>
    </row>
    <row r="11" spans="2:25" s="42" customFormat="1" ht="12.75">
      <c r="B11" s="130">
        <v>4</v>
      </c>
      <c r="C11" s="138">
        <v>31</v>
      </c>
      <c r="D11" s="5" t="s">
        <v>104</v>
      </c>
      <c r="E11" s="51" t="s">
        <v>99</v>
      </c>
      <c r="F11" s="90">
        <v>1987</v>
      </c>
      <c r="G11" s="66" t="s">
        <v>132</v>
      </c>
      <c r="H11" s="58"/>
      <c r="I11" s="55"/>
      <c r="J11" s="56"/>
      <c r="K11" s="57"/>
      <c r="L11" s="107"/>
      <c r="M11" s="21"/>
      <c r="N11" s="108"/>
      <c r="O11" s="118">
        <v>24</v>
      </c>
      <c r="P11" s="119">
        <v>57.33</v>
      </c>
      <c r="Q11" s="120">
        <v>26</v>
      </c>
      <c r="R11" s="121">
        <v>29.68</v>
      </c>
      <c r="S11" s="107">
        <f t="shared" si="0"/>
        <v>92.35</v>
      </c>
      <c r="T11" s="21">
        <v>0</v>
      </c>
      <c r="U11" s="108">
        <f t="shared" si="1"/>
        <v>92.35</v>
      </c>
      <c r="V11" s="98"/>
      <c r="W11" s="197" t="s">
        <v>132</v>
      </c>
      <c r="X11" s="197" t="s">
        <v>132</v>
      </c>
      <c r="Y11" s="197" t="s">
        <v>132</v>
      </c>
    </row>
    <row r="12" spans="2:25" s="42" customFormat="1" ht="12.75">
      <c r="B12" s="130">
        <v>5</v>
      </c>
      <c r="C12" s="138">
        <v>63</v>
      </c>
      <c r="D12" s="5" t="s">
        <v>116</v>
      </c>
      <c r="E12" s="51" t="s">
        <v>117</v>
      </c>
      <c r="F12" s="90">
        <v>1987</v>
      </c>
      <c r="G12" s="66" t="s">
        <v>132</v>
      </c>
      <c r="H12" s="58"/>
      <c r="I12" s="55"/>
      <c r="J12" s="56"/>
      <c r="K12" s="57"/>
      <c r="L12" s="107"/>
      <c r="M12" s="21"/>
      <c r="N12" s="108"/>
      <c r="O12" s="118">
        <v>17</v>
      </c>
      <c r="P12" s="119">
        <v>56.55</v>
      </c>
      <c r="Q12" s="120">
        <v>19</v>
      </c>
      <c r="R12" s="121">
        <v>29.28</v>
      </c>
      <c r="S12" s="107">
        <f t="shared" si="0"/>
        <v>92.73</v>
      </c>
      <c r="T12" s="21">
        <v>0</v>
      </c>
      <c r="U12" s="108">
        <f t="shared" si="1"/>
        <v>92.73</v>
      </c>
      <c r="V12" s="98"/>
      <c r="W12" s="197" t="s">
        <v>132</v>
      </c>
      <c r="X12" s="197" t="s">
        <v>132</v>
      </c>
      <c r="Y12" s="197" t="s">
        <v>132</v>
      </c>
    </row>
    <row r="13" spans="2:25" s="42" customFormat="1" ht="12.75">
      <c r="B13" s="130">
        <v>6</v>
      </c>
      <c r="C13" s="138">
        <v>64</v>
      </c>
      <c r="D13" s="5" t="s">
        <v>59</v>
      </c>
      <c r="E13" s="51" t="s">
        <v>65</v>
      </c>
      <c r="F13" s="90">
        <v>1987</v>
      </c>
      <c r="G13" s="66" t="s">
        <v>132</v>
      </c>
      <c r="H13" s="58"/>
      <c r="I13" s="55"/>
      <c r="J13" s="56"/>
      <c r="K13" s="57"/>
      <c r="L13" s="107"/>
      <c r="M13" s="21"/>
      <c r="N13" s="108"/>
      <c r="O13" s="118">
        <v>24</v>
      </c>
      <c r="P13" s="119">
        <v>3.56</v>
      </c>
      <c r="Q13" s="120">
        <v>25</v>
      </c>
      <c r="R13" s="121">
        <v>40.53</v>
      </c>
      <c r="S13" s="107">
        <f t="shared" si="0"/>
        <v>96.97</v>
      </c>
      <c r="T13" s="21">
        <v>0</v>
      </c>
      <c r="U13" s="108">
        <f t="shared" si="1"/>
        <v>96.97</v>
      </c>
      <c r="V13" s="98"/>
      <c r="W13" s="197" t="s">
        <v>132</v>
      </c>
      <c r="X13" s="197" t="s">
        <v>132</v>
      </c>
      <c r="Y13" s="197" t="s">
        <v>132</v>
      </c>
    </row>
    <row r="14" spans="2:25" s="42" customFormat="1" ht="12.75">
      <c r="B14" s="130">
        <v>7</v>
      </c>
      <c r="C14" s="138">
        <v>66</v>
      </c>
      <c r="D14" s="5" t="s">
        <v>70</v>
      </c>
      <c r="E14" s="51" t="s">
        <v>66</v>
      </c>
      <c r="F14" s="90">
        <v>1999</v>
      </c>
      <c r="G14" s="66" t="s">
        <v>55</v>
      </c>
      <c r="H14" s="58"/>
      <c r="I14" s="55"/>
      <c r="J14" s="56"/>
      <c r="K14" s="57"/>
      <c r="L14" s="107"/>
      <c r="M14" s="21"/>
      <c r="N14" s="108"/>
      <c r="O14" s="118">
        <v>25</v>
      </c>
      <c r="P14" s="119">
        <v>53.29</v>
      </c>
      <c r="Q14" s="120">
        <v>27</v>
      </c>
      <c r="R14" s="121">
        <v>27.24</v>
      </c>
      <c r="S14" s="107">
        <f t="shared" si="0"/>
        <v>93.95</v>
      </c>
      <c r="T14" s="21">
        <v>4</v>
      </c>
      <c r="U14" s="108">
        <f t="shared" si="1"/>
        <v>97.95</v>
      </c>
      <c r="V14" s="98"/>
      <c r="W14" s="197">
        <v>1</v>
      </c>
      <c r="X14" s="197" t="s">
        <v>132</v>
      </c>
      <c r="Y14" s="197" t="s">
        <v>132</v>
      </c>
    </row>
    <row r="15" spans="2:25" s="42" customFormat="1" ht="12.75">
      <c r="B15" s="130">
        <v>8</v>
      </c>
      <c r="C15" s="138">
        <v>55</v>
      </c>
      <c r="D15" s="5" t="s">
        <v>118</v>
      </c>
      <c r="E15" s="51" t="s">
        <v>117</v>
      </c>
      <c r="F15" s="90">
        <v>1995</v>
      </c>
      <c r="G15" s="66" t="s">
        <v>132</v>
      </c>
      <c r="H15" s="58"/>
      <c r="I15" s="55"/>
      <c r="J15" s="56"/>
      <c r="K15" s="57"/>
      <c r="L15" s="107"/>
      <c r="M15" s="21"/>
      <c r="N15" s="108"/>
      <c r="O15" s="118">
        <v>19</v>
      </c>
      <c r="P15" s="119">
        <v>43.35</v>
      </c>
      <c r="Q15" s="120">
        <v>21</v>
      </c>
      <c r="R15" s="121">
        <v>21.36</v>
      </c>
      <c r="S15" s="107">
        <f t="shared" si="0"/>
        <v>98.00999999999999</v>
      </c>
      <c r="T15" s="21">
        <v>0</v>
      </c>
      <c r="U15" s="108">
        <f t="shared" si="1"/>
        <v>98.00999999999999</v>
      </c>
      <c r="V15" s="98"/>
      <c r="W15" s="197" t="s">
        <v>132</v>
      </c>
      <c r="X15" s="197" t="s">
        <v>132</v>
      </c>
      <c r="Y15" s="197" t="s">
        <v>132</v>
      </c>
    </row>
    <row r="16" spans="2:25" s="42" customFormat="1" ht="12.75">
      <c r="B16" s="130">
        <v>9</v>
      </c>
      <c r="C16" s="138">
        <v>47</v>
      </c>
      <c r="D16" s="5" t="s">
        <v>119</v>
      </c>
      <c r="E16" s="51" t="s">
        <v>117</v>
      </c>
      <c r="F16" s="90">
        <v>2002</v>
      </c>
      <c r="G16" s="63" t="s">
        <v>134</v>
      </c>
      <c r="H16" s="23"/>
      <c r="I16" s="18"/>
      <c r="J16" s="19"/>
      <c r="K16" s="20"/>
      <c r="L16" s="107"/>
      <c r="M16" s="21"/>
      <c r="N16" s="108"/>
      <c r="O16" s="118">
        <v>17</v>
      </c>
      <c r="P16" s="119">
        <v>2.79</v>
      </c>
      <c r="Q16" s="120">
        <v>18</v>
      </c>
      <c r="R16" s="121">
        <v>42.43</v>
      </c>
      <c r="S16" s="107">
        <f t="shared" si="0"/>
        <v>99.64</v>
      </c>
      <c r="T16" s="21">
        <v>0</v>
      </c>
      <c r="U16" s="108">
        <f t="shared" si="1"/>
        <v>99.64</v>
      </c>
      <c r="V16" s="98"/>
      <c r="W16" s="197">
        <v>2</v>
      </c>
      <c r="X16" s="197">
        <v>1</v>
      </c>
      <c r="Y16" s="197" t="s">
        <v>132</v>
      </c>
    </row>
    <row r="17" spans="2:25" s="42" customFormat="1" ht="12.75">
      <c r="B17" s="143">
        <v>10</v>
      </c>
      <c r="C17" s="142">
        <v>46</v>
      </c>
      <c r="D17" s="59" t="s">
        <v>87</v>
      </c>
      <c r="E17" s="282" t="s">
        <v>65</v>
      </c>
      <c r="F17" s="96">
        <v>1993</v>
      </c>
      <c r="G17" s="66" t="s">
        <v>132</v>
      </c>
      <c r="H17" s="58"/>
      <c r="I17" s="55"/>
      <c r="J17" s="56"/>
      <c r="K17" s="57"/>
      <c r="L17" s="111"/>
      <c r="M17" s="17"/>
      <c r="N17" s="106"/>
      <c r="O17" s="118">
        <v>20</v>
      </c>
      <c r="P17" s="119">
        <v>36.34</v>
      </c>
      <c r="Q17" s="120">
        <v>22</v>
      </c>
      <c r="R17" s="121">
        <v>16.57</v>
      </c>
      <c r="S17" s="107">
        <f t="shared" si="0"/>
        <v>100.22999999999999</v>
      </c>
      <c r="T17" s="21">
        <v>0</v>
      </c>
      <c r="U17" s="108">
        <f t="shared" si="1"/>
        <v>100.22999999999999</v>
      </c>
      <c r="V17" s="98"/>
      <c r="W17" s="197" t="s">
        <v>132</v>
      </c>
      <c r="X17" s="197" t="s">
        <v>132</v>
      </c>
      <c r="Y17" s="197" t="s">
        <v>132</v>
      </c>
    </row>
    <row r="18" spans="2:25" s="42" customFormat="1" ht="12.75">
      <c r="B18" s="130">
        <v>11</v>
      </c>
      <c r="C18" s="138">
        <v>52</v>
      </c>
      <c r="D18" s="5" t="s">
        <v>86</v>
      </c>
      <c r="E18" s="51" t="s">
        <v>65</v>
      </c>
      <c r="F18" s="90">
        <v>1995</v>
      </c>
      <c r="G18" s="66" t="s">
        <v>132</v>
      </c>
      <c r="H18" s="58"/>
      <c r="I18" s="55"/>
      <c r="J18" s="56"/>
      <c r="K18" s="57"/>
      <c r="L18" s="107"/>
      <c r="M18" s="21"/>
      <c r="N18" s="108"/>
      <c r="O18" s="118">
        <v>23</v>
      </c>
      <c r="P18" s="119">
        <v>8.5</v>
      </c>
      <c r="Q18" s="120">
        <v>24</v>
      </c>
      <c r="R18" s="121">
        <v>50.31</v>
      </c>
      <c r="S18" s="107">
        <f t="shared" si="0"/>
        <v>101.81</v>
      </c>
      <c r="T18" s="21">
        <v>0</v>
      </c>
      <c r="U18" s="108">
        <f t="shared" si="1"/>
        <v>101.81</v>
      </c>
      <c r="V18" s="98"/>
      <c r="W18" s="197" t="s">
        <v>132</v>
      </c>
      <c r="X18" s="197" t="s">
        <v>132</v>
      </c>
      <c r="Y18" s="197" t="s">
        <v>132</v>
      </c>
    </row>
    <row r="19" spans="2:25" s="42" customFormat="1" ht="12.75">
      <c r="B19" s="130">
        <v>12</v>
      </c>
      <c r="C19" s="138">
        <v>59</v>
      </c>
      <c r="D19" s="5" t="s">
        <v>19</v>
      </c>
      <c r="E19" s="51" t="s">
        <v>99</v>
      </c>
      <c r="F19" s="90">
        <v>1998</v>
      </c>
      <c r="G19" s="66" t="s">
        <v>132</v>
      </c>
      <c r="H19" s="58"/>
      <c r="I19" s="55"/>
      <c r="J19" s="56"/>
      <c r="K19" s="57"/>
      <c r="L19" s="107"/>
      <c r="M19" s="21"/>
      <c r="N19" s="108"/>
      <c r="O19" s="118">
        <v>15</v>
      </c>
      <c r="P19" s="119">
        <v>7.5</v>
      </c>
      <c r="Q19" s="120">
        <v>16</v>
      </c>
      <c r="R19" s="121">
        <v>49.37</v>
      </c>
      <c r="S19" s="107">
        <f t="shared" si="0"/>
        <v>101.87</v>
      </c>
      <c r="T19" s="21">
        <v>4</v>
      </c>
      <c r="U19" s="108">
        <f t="shared" si="1"/>
        <v>105.87</v>
      </c>
      <c r="V19" s="98"/>
      <c r="W19" s="197" t="s">
        <v>132</v>
      </c>
      <c r="X19" s="197" t="s">
        <v>132</v>
      </c>
      <c r="Y19" s="197" t="s">
        <v>132</v>
      </c>
    </row>
    <row r="20" spans="2:25" s="42" customFormat="1" ht="12.75">
      <c r="B20" s="130">
        <v>13</v>
      </c>
      <c r="C20" s="138">
        <v>61</v>
      </c>
      <c r="D20" s="5" t="s">
        <v>57</v>
      </c>
      <c r="E20" s="51" t="s">
        <v>88</v>
      </c>
      <c r="F20" s="90">
        <v>1999</v>
      </c>
      <c r="G20" s="66" t="s">
        <v>55</v>
      </c>
      <c r="H20" s="58"/>
      <c r="I20" s="55"/>
      <c r="J20" s="56"/>
      <c r="K20" s="57"/>
      <c r="L20" s="107"/>
      <c r="M20" s="21"/>
      <c r="N20" s="108"/>
      <c r="O20" s="118">
        <v>18</v>
      </c>
      <c r="P20" s="119">
        <v>48.46</v>
      </c>
      <c r="Q20" s="120">
        <v>20</v>
      </c>
      <c r="R20" s="121">
        <v>31.37</v>
      </c>
      <c r="S20" s="107">
        <f t="shared" si="0"/>
        <v>102.91</v>
      </c>
      <c r="T20" s="21">
        <v>4</v>
      </c>
      <c r="U20" s="108">
        <f t="shared" si="1"/>
        <v>106.91</v>
      </c>
      <c r="V20" s="98"/>
      <c r="W20" s="197">
        <v>3</v>
      </c>
      <c r="X20" s="197" t="s">
        <v>132</v>
      </c>
      <c r="Y20" s="197" t="s">
        <v>132</v>
      </c>
    </row>
    <row r="21" spans="2:25" s="42" customFormat="1" ht="12.75">
      <c r="B21" s="130">
        <v>14</v>
      </c>
      <c r="C21" s="138">
        <v>65</v>
      </c>
      <c r="D21" s="5" t="s">
        <v>25</v>
      </c>
      <c r="E21" s="51" t="s">
        <v>88</v>
      </c>
      <c r="F21" s="90">
        <v>2000</v>
      </c>
      <c r="G21" s="66" t="s">
        <v>55</v>
      </c>
      <c r="H21" s="58"/>
      <c r="I21" s="55"/>
      <c r="J21" s="56"/>
      <c r="K21" s="57"/>
      <c r="L21" s="107"/>
      <c r="M21" s="21"/>
      <c r="N21" s="108"/>
      <c r="O21" s="118">
        <v>16</v>
      </c>
      <c r="P21" s="119">
        <v>4.85</v>
      </c>
      <c r="Q21" s="120">
        <v>17</v>
      </c>
      <c r="R21" s="121">
        <v>51.18</v>
      </c>
      <c r="S21" s="107">
        <f t="shared" si="0"/>
        <v>106.33</v>
      </c>
      <c r="T21" s="21">
        <v>2</v>
      </c>
      <c r="U21" s="108">
        <f t="shared" si="1"/>
        <v>108.33</v>
      </c>
      <c r="V21" s="98"/>
      <c r="W21" s="197">
        <v>4</v>
      </c>
      <c r="X21" s="197" t="s">
        <v>132</v>
      </c>
      <c r="Y21" s="197" t="s">
        <v>132</v>
      </c>
    </row>
    <row r="22" spans="2:25" s="42" customFormat="1" ht="13.5" thickBot="1">
      <c r="B22" s="141">
        <v>15</v>
      </c>
      <c r="C22" s="139">
        <v>60</v>
      </c>
      <c r="D22" s="38" t="s">
        <v>71</v>
      </c>
      <c r="E22" s="283" t="s">
        <v>66</v>
      </c>
      <c r="F22" s="91">
        <v>1976</v>
      </c>
      <c r="G22" s="125" t="s">
        <v>132</v>
      </c>
      <c r="H22" s="34"/>
      <c r="I22" s="35"/>
      <c r="J22" s="36"/>
      <c r="K22" s="37"/>
      <c r="L22" s="109"/>
      <c r="M22" s="84"/>
      <c r="N22" s="110"/>
      <c r="O22" s="167">
        <v>14</v>
      </c>
      <c r="P22" s="168">
        <v>11.86</v>
      </c>
      <c r="Q22" s="169">
        <v>15</v>
      </c>
      <c r="R22" s="170">
        <v>58.71</v>
      </c>
      <c r="S22" s="109">
        <f t="shared" si="0"/>
        <v>106.85</v>
      </c>
      <c r="T22" s="84">
        <v>2</v>
      </c>
      <c r="U22" s="110">
        <f t="shared" si="1"/>
        <v>108.85</v>
      </c>
      <c r="V22" s="113"/>
      <c r="W22" s="319" t="s">
        <v>132</v>
      </c>
      <c r="X22" s="319" t="s">
        <v>132</v>
      </c>
      <c r="Y22" s="319" t="s">
        <v>132</v>
      </c>
    </row>
    <row r="23" ht="9.75" customHeight="1"/>
    <row r="24" spans="4:25" ht="13.5" customHeight="1" hidden="1">
      <c r="D24" s="29"/>
      <c r="E24" s="284"/>
      <c r="P24" s="31" t="s">
        <v>127</v>
      </c>
      <c r="V24" s="2"/>
      <c r="W24" s="2"/>
      <c r="X24" s="2"/>
      <c r="Y24" s="2"/>
    </row>
    <row r="25" spans="2:22" ht="18.75" hidden="1">
      <c r="B25" s="498" t="s">
        <v>128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2"/>
    </row>
    <row r="26" spans="2:22" ht="18.75" hidden="1">
      <c r="B26" s="498" t="s">
        <v>54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</row>
    <row r="27" spans="2:22" ht="12.75" hidden="1">
      <c r="B27" s="10"/>
      <c r="D27" s="10"/>
      <c r="E27" s="279"/>
      <c r="F27" s="11"/>
      <c r="G27" s="11"/>
      <c r="S27" s="499" t="s">
        <v>83</v>
      </c>
      <c r="T27" s="499"/>
      <c r="U27" s="499"/>
      <c r="V27" s="499"/>
    </row>
    <row r="28" spans="3:22" ht="16.5" customHeight="1" hidden="1">
      <c r="C28" s="1"/>
      <c r="D28" s="1"/>
      <c r="E28" s="163"/>
      <c r="F28" s="1"/>
      <c r="G28" s="1"/>
      <c r="H28" s="14"/>
      <c r="I28" s="15"/>
      <c r="J28" s="14"/>
      <c r="K28" s="15"/>
      <c r="L28" s="16"/>
      <c r="M28" s="14"/>
      <c r="N28" s="16"/>
      <c r="O28" s="14"/>
      <c r="P28" s="15"/>
      <c r="Q28" s="14"/>
      <c r="R28" s="15"/>
      <c r="S28" s="500" t="s">
        <v>22</v>
      </c>
      <c r="T28" s="500"/>
      <c r="U28" s="500"/>
      <c r="V28" s="500"/>
    </row>
    <row r="29" spans="3:22" ht="16.5" customHeight="1" thickBot="1">
      <c r="C29" s="1"/>
      <c r="D29" s="1" t="s">
        <v>50</v>
      </c>
      <c r="E29" s="163"/>
      <c r="F29" s="1"/>
      <c r="G29" s="1"/>
      <c r="H29" s="14"/>
      <c r="I29" s="15"/>
      <c r="J29" s="14"/>
      <c r="K29" s="15"/>
      <c r="L29" s="16"/>
      <c r="M29" s="14"/>
      <c r="N29" s="16"/>
      <c r="O29" s="14"/>
      <c r="P29" s="15"/>
      <c r="Q29" s="14"/>
      <c r="R29" s="15"/>
      <c r="S29" s="30"/>
      <c r="T29" s="30"/>
      <c r="U29" s="30"/>
      <c r="V29" s="30"/>
    </row>
    <row r="30" spans="2:25" ht="12.75" customHeight="1">
      <c r="B30" s="503" t="s">
        <v>0</v>
      </c>
      <c r="C30" s="6" t="s">
        <v>1</v>
      </c>
      <c r="D30" s="505" t="s">
        <v>2</v>
      </c>
      <c r="E30" s="507" t="s">
        <v>23</v>
      </c>
      <c r="F30" s="87" t="s">
        <v>4</v>
      </c>
      <c r="G30" s="122" t="s">
        <v>31</v>
      </c>
      <c r="H30" s="509" t="s">
        <v>27</v>
      </c>
      <c r="I30" s="510"/>
      <c r="J30" s="511"/>
      <c r="K30" s="511"/>
      <c r="L30" s="510"/>
      <c r="M30" s="510"/>
      <c r="N30" s="512"/>
      <c r="O30" s="513" t="s">
        <v>28</v>
      </c>
      <c r="P30" s="510"/>
      <c r="Q30" s="511"/>
      <c r="R30" s="511"/>
      <c r="S30" s="510"/>
      <c r="T30" s="510"/>
      <c r="U30" s="514"/>
      <c r="V30" s="68" t="s">
        <v>10</v>
      </c>
      <c r="W30" s="496" t="s">
        <v>56</v>
      </c>
      <c r="X30" s="2"/>
      <c r="Y30" s="2"/>
    </row>
    <row r="31" spans="2:25" ht="12.75" customHeight="1" thickBot="1">
      <c r="B31" s="504"/>
      <c r="C31" s="129" t="s">
        <v>5</v>
      </c>
      <c r="D31" s="506"/>
      <c r="E31" s="508"/>
      <c r="F31" s="124" t="s">
        <v>6</v>
      </c>
      <c r="G31" s="159" t="s">
        <v>32</v>
      </c>
      <c r="H31" s="515" t="s">
        <v>11</v>
      </c>
      <c r="I31" s="516"/>
      <c r="J31" s="501" t="s">
        <v>12</v>
      </c>
      <c r="K31" s="502"/>
      <c r="L31" s="40" t="s">
        <v>14</v>
      </c>
      <c r="M31" s="41" t="s">
        <v>13</v>
      </c>
      <c r="N31" s="187" t="s">
        <v>9</v>
      </c>
      <c r="O31" s="517" t="s">
        <v>11</v>
      </c>
      <c r="P31" s="516"/>
      <c r="Q31" s="501" t="s">
        <v>12</v>
      </c>
      <c r="R31" s="502"/>
      <c r="S31" s="40" t="s">
        <v>14</v>
      </c>
      <c r="T31" s="41" t="s">
        <v>13</v>
      </c>
      <c r="U31" s="105" t="s">
        <v>9</v>
      </c>
      <c r="V31" s="171" t="s">
        <v>15</v>
      </c>
      <c r="W31" s="497"/>
      <c r="X31" s="2"/>
      <c r="Y31" s="2"/>
    </row>
    <row r="32" spans="2:25" ht="12.75" customHeight="1">
      <c r="B32" s="166">
        <v>1</v>
      </c>
      <c r="C32" s="73">
        <v>11</v>
      </c>
      <c r="D32" s="85" t="s">
        <v>108</v>
      </c>
      <c r="E32" s="281" t="s">
        <v>99</v>
      </c>
      <c r="F32" s="65">
        <v>1992</v>
      </c>
      <c r="G32" s="74" t="s">
        <v>132</v>
      </c>
      <c r="H32" s="184"/>
      <c r="I32" s="177"/>
      <c r="J32" s="176"/>
      <c r="K32" s="177"/>
      <c r="L32" s="177"/>
      <c r="M32" s="86"/>
      <c r="N32" s="131"/>
      <c r="O32" s="188">
        <v>11</v>
      </c>
      <c r="P32" s="179">
        <v>18.09</v>
      </c>
      <c r="Q32" s="178">
        <v>13</v>
      </c>
      <c r="R32" s="179">
        <v>3.99</v>
      </c>
      <c r="S32" s="177">
        <f aca="true" t="shared" si="2" ref="S32:S37">(Q32-O32)*60+(R32-P32)</f>
        <v>105.9</v>
      </c>
      <c r="T32" s="86">
        <v>0</v>
      </c>
      <c r="U32" s="78">
        <f aca="true" t="shared" si="3" ref="U32:U37">SUM(S32:T32)</f>
        <v>105.9</v>
      </c>
      <c r="V32" s="320">
        <f>MIN(N32,U32)</f>
        <v>105.9</v>
      </c>
      <c r="W32" s="317" t="s">
        <v>132</v>
      </c>
      <c r="X32" s="2"/>
      <c r="Y32" s="2"/>
    </row>
    <row r="33" spans="2:25" ht="12.75" customHeight="1">
      <c r="B33" s="157">
        <v>2</v>
      </c>
      <c r="C33" s="49">
        <v>8</v>
      </c>
      <c r="D33" s="5" t="s">
        <v>18</v>
      </c>
      <c r="E33" s="51" t="s">
        <v>117</v>
      </c>
      <c r="F33" s="54">
        <v>2002</v>
      </c>
      <c r="G33" s="63" t="s">
        <v>55</v>
      </c>
      <c r="H33" s="185"/>
      <c r="I33" s="173"/>
      <c r="J33" s="172"/>
      <c r="K33" s="173"/>
      <c r="L33" s="173"/>
      <c r="M33" s="21"/>
      <c r="N33" s="104"/>
      <c r="O33" s="189">
        <v>8</v>
      </c>
      <c r="P33" s="175">
        <v>7.18</v>
      </c>
      <c r="Q33" s="174">
        <v>10</v>
      </c>
      <c r="R33" s="175">
        <v>0.58</v>
      </c>
      <c r="S33" s="173">
        <f t="shared" si="2"/>
        <v>113.4</v>
      </c>
      <c r="T33" s="21">
        <v>0</v>
      </c>
      <c r="U33" s="48">
        <f t="shared" si="3"/>
        <v>113.4</v>
      </c>
      <c r="V33" s="323"/>
      <c r="W33" s="318">
        <v>1</v>
      </c>
      <c r="X33" s="2"/>
      <c r="Y33" s="2"/>
    </row>
    <row r="34" spans="2:25" ht="12.75" customHeight="1">
      <c r="B34" s="157">
        <v>3</v>
      </c>
      <c r="C34" s="49">
        <v>6</v>
      </c>
      <c r="D34" s="5" t="s">
        <v>63</v>
      </c>
      <c r="E34" s="51" t="s">
        <v>99</v>
      </c>
      <c r="F34" s="54">
        <v>2002</v>
      </c>
      <c r="G34" s="63" t="s">
        <v>55</v>
      </c>
      <c r="H34" s="185"/>
      <c r="I34" s="173"/>
      <c r="J34" s="172"/>
      <c r="K34" s="173"/>
      <c r="L34" s="173"/>
      <c r="M34" s="21"/>
      <c r="N34" s="104"/>
      <c r="O34" s="189">
        <v>12</v>
      </c>
      <c r="P34" s="175">
        <v>9.26</v>
      </c>
      <c r="Q34" s="174">
        <v>14</v>
      </c>
      <c r="R34" s="175">
        <v>10.71</v>
      </c>
      <c r="S34" s="173">
        <f t="shared" si="2"/>
        <v>121.45</v>
      </c>
      <c r="T34" s="21">
        <v>4</v>
      </c>
      <c r="U34" s="48">
        <f t="shared" si="3"/>
        <v>125.45</v>
      </c>
      <c r="V34" s="323"/>
      <c r="W34" s="318">
        <v>2</v>
      </c>
      <c r="X34" s="2"/>
      <c r="Y34" s="2"/>
    </row>
    <row r="35" spans="2:25" ht="12.75" customHeight="1">
      <c r="B35" s="157">
        <v>4</v>
      </c>
      <c r="C35" s="49">
        <v>12</v>
      </c>
      <c r="D35" s="5" t="s">
        <v>42</v>
      </c>
      <c r="E35" s="51" t="s">
        <v>91</v>
      </c>
      <c r="F35" s="54">
        <v>2002</v>
      </c>
      <c r="G35" s="63" t="s">
        <v>55</v>
      </c>
      <c r="H35" s="185"/>
      <c r="I35" s="173"/>
      <c r="J35" s="172"/>
      <c r="K35" s="173"/>
      <c r="L35" s="173"/>
      <c r="M35" s="21"/>
      <c r="N35" s="104"/>
      <c r="O35" s="189">
        <v>13</v>
      </c>
      <c r="P35" s="175">
        <v>8.4</v>
      </c>
      <c r="Q35" s="174">
        <v>15</v>
      </c>
      <c r="R35" s="175">
        <v>17.1</v>
      </c>
      <c r="S35" s="173">
        <f t="shared" si="2"/>
        <v>128.7</v>
      </c>
      <c r="T35" s="21">
        <v>6</v>
      </c>
      <c r="U35" s="48">
        <f t="shared" si="3"/>
        <v>134.7</v>
      </c>
      <c r="V35" s="323"/>
      <c r="W35" s="318">
        <v>3</v>
      </c>
      <c r="X35" s="2"/>
      <c r="Y35" s="2"/>
    </row>
    <row r="36" spans="2:25" ht="12.75" customHeight="1">
      <c r="B36" s="157">
        <v>5</v>
      </c>
      <c r="C36" s="49">
        <v>3</v>
      </c>
      <c r="D36" s="5" t="s">
        <v>112</v>
      </c>
      <c r="E36" s="51" t="s">
        <v>109</v>
      </c>
      <c r="F36" s="54">
        <v>2002</v>
      </c>
      <c r="G36" s="63" t="s">
        <v>55</v>
      </c>
      <c r="H36" s="185"/>
      <c r="I36" s="173"/>
      <c r="J36" s="172"/>
      <c r="K36" s="173"/>
      <c r="L36" s="173"/>
      <c r="M36" s="21"/>
      <c r="N36" s="104"/>
      <c r="O36" s="189">
        <v>10</v>
      </c>
      <c r="P36" s="175">
        <v>13.92</v>
      </c>
      <c r="Q36" s="174">
        <v>12</v>
      </c>
      <c r="R36" s="175">
        <v>37.35</v>
      </c>
      <c r="S36" s="173">
        <f t="shared" si="2"/>
        <v>143.43</v>
      </c>
      <c r="T36" s="21">
        <v>2</v>
      </c>
      <c r="U36" s="48">
        <f t="shared" si="3"/>
        <v>145.43</v>
      </c>
      <c r="V36" s="323"/>
      <c r="W36" s="197">
        <v>4</v>
      </c>
      <c r="X36" s="2"/>
      <c r="Y36" s="2"/>
    </row>
    <row r="37" spans="1:25" ht="12.75" customHeight="1" thickBot="1">
      <c r="A37" s="22"/>
      <c r="B37" s="158">
        <v>6</v>
      </c>
      <c r="C37" s="52">
        <v>10</v>
      </c>
      <c r="D37" s="38" t="s">
        <v>26</v>
      </c>
      <c r="E37" s="283" t="s">
        <v>91</v>
      </c>
      <c r="F37" s="60">
        <v>2000</v>
      </c>
      <c r="G37" s="67" t="s">
        <v>55</v>
      </c>
      <c r="H37" s="186"/>
      <c r="I37" s="181"/>
      <c r="J37" s="180"/>
      <c r="K37" s="181"/>
      <c r="L37" s="181"/>
      <c r="M37" s="84"/>
      <c r="N37" s="100"/>
      <c r="O37" s="190">
        <v>9</v>
      </c>
      <c r="P37" s="183">
        <v>8.05</v>
      </c>
      <c r="Q37" s="182">
        <v>11</v>
      </c>
      <c r="R37" s="183">
        <v>32.04</v>
      </c>
      <c r="S37" s="181">
        <f t="shared" si="2"/>
        <v>143.99</v>
      </c>
      <c r="T37" s="84">
        <v>204</v>
      </c>
      <c r="U37" s="72">
        <f t="shared" si="3"/>
        <v>347.99</v>
      </c>
      <c r="V37" s="321">
        <f>MIN(N37,U37)</f>
        <v>347.99</v>
      </c>
      <c r="W37" s="322">
        <v>5</v>
      </c>
      <c r="X37" s="2"/>
      <c r="Y37" s="2"/>
    </row>
    <row r="38" ht="9.75" customHeight="1"/>
    <row r="39" spans="3:22" ht="16.5" customHeight="1" thickBot="1">
      <c r="C39" s="1"/>
      <c r="D39" s="1" t="s">
        <v>138</v>
      </c>
      <c r="E39" s="163"/>
      <c r="F39" s="1"/>
      <c r="G39" s="1"/>
      <c r="H39" s="14"/>
      <c r="I39" s="15"/>
      <c r="J39" s="14"/>
      <c r="K39" s="15"/>
      <c r="L39" s="16"/>
      <c r="M39" s="14"/>
      <c r="N39" s="16"/>
      <c r="O39" s="14"/>
      <c r="P39" s="15"/>
      <c r="Q39" s="14"/>
      <c r="R39" s="15"/>
      <c r="S39" s="30"/>
      <c r="T39" s="30"/>
      <c r="U39" s="30"/>
      <c r="V39" s="30"/>
    </row>
    <row r="40" spans="2:25" ht="12.75" customHeight="1">
      <c r="B40" s="503" t="s">
        <v>0</v>
      </c>
      <c r="C40" s="6" t="s">
        <v>1</v>
      </c>
      <c r="D40" s="505" t="s">
        <v>2</v>
      </c>
      <c r="E40" s="507" t="s">
        <v>23</v>
      </c>
      <c r="F40" s="87" t="s">
        <v>4</v>
      </c>
      <c r="G40" s="122" t="s">
        <v>31</v>
      </c>
      <c r="H40" s="509" t="s">
        <v>27</v>
      </c>
      <c r="I40" s="510"/>
      <c r="J40" s="511"/>
      <c r="K40" s="511"/>
      <c r="L40" s="510"/>
      <c r="M40" s="510"/>
      <c r="N40" s="512"/>
      <c r="O40" s="513" t="s">
        <v>28</v>
      </c>
      <c r="P40" s="510"/>
      <c r="Q40" s="511"/>
      <c r="R40" s="511"/>
      <c r="S40" s="510"/>
      <c r="T40" s="510"/>
      <c r="U40" s="514"/>
      <c r="V40" s="68" t="s">
        <v>10</v>
      </c>
      <c r="W40" s="2"/>
      <c r="X40" s="2"/>
      <c r="Y40" s="2"/>
    </row>
    <row r="41" spans="2:25" ht="12.75" customHeight="1" thickBot="1">
      <c r="B41" s="504"/>
      <c r="C41" s="129" t="s">
        <v>5</v>
      </c>
      <c r="D41" s="506"/>
      <c r="E41" s="508"/>
      <c r="F41" s="124" t="s">
        <v>6</v>
      </c>
      <c r="G41" s="159" t="s">
        <v>32</v>
      </c>
      <c r="H41" s="515" t="s">
        <v>11</v>
      </c>
      <c r="I41" s="516"/>
      <c r="J41" s="501" t="s">
        <v>12</v>
      </c>
      <c r="K41" s="502"/>
      <c r="L41" s="40" t="s">
        <v>14</v>
      </c>
      <c r="M41" s="41" t="s">
        <v>13</v>
      </c>
      <c r="N41" s="187" t="s">
        <v>9</v>
      </c>
      <c r="O41" s="517" t="s">
        <v>11</v>
      </c>
      <c r="P41" s="516"/>
      <c r="Q41" s="501" t="s">
        <v>12</v>
      </c>
      <c r="R41" s="502"/>
      <c r="S41" s="40" t="s">
        <v>14</v>
      </c>
      <c r="T41" s="41" t="s">
        <v>13</v>
      </c>
      <c r="U41" s="105" t="s">
        <v>9</v>
      </c>
      <c r="V41" s="171" t="s">
        <v>15</v>
      </c>
      <c r="W41" s="2"/>
      <c r="X41" s="2"/>
      <c r="Y41" s="2"/>
    </row>
    <row r="42" spans="2:25" ht="12.75" customHeight="1">
      <c r="B42" s="166">
        <v>1</v>
      </c>
      <c r="C42" s="73">
        <v>165</v>
      </c>
      <c r="D42" s="85" t="s">
        <v>59</v>
      </c>
      <c r="E42" s="281" t="s">
        <v>65</v>
      </c>
      <c r="F42" s="65">
        <v>1987</v>
      </c>
      <c r="G42" s="74"/>
      <c r="H42" s="184"/>
      <c r="I42" s="177"/>
      <c r="J42" s="176"/>
      <c r="K42" s="177"/>
      <c r="L42" s="177"/>
      <c r="M42" s="86"/>
      <c r="N42" s="131"/>
      <c r="O42" s="188">
        <v>36</v>
      </c>
      <c r="P42" s="179">
        <v>13.43</v>
      </c>
      <c r="Q42" s="178">
        <v>37</v>
      </c>
      <c r="R42" s="179">
        <v>43.11</v>
      </c>
      <c r="S42" s="177">
        <f aca="true" t="shared" si="4" ref="S42:S47">(Q42-O42)*60+(R42-P42)</f>
        <v>89.68</v>
      </c>
      <c r="T42" s="86">
        <v>2</v>
      </c>
      <c r="U42" s="78">
        <f>SUM(S42:T42)</f>
        <v>91.68</v>
      </c>
      <c r="V42" s="320">
        <f>MIN(N42,U42)</f>
        <v>91.68</v>
      </c>
      <c r="W42" s="2"/>
      <c r="X42" s="2"/>
      <c r="Y42" s="2"/>
    </row>
    <row r="43" spans="2:25" ht="12.75" customHeight="1">
      <c r="B43" s="157">
        <v>2</v>
      </c>
      <c r="C43" s="49">
        <v>164</v>
      </c>
      <c r="D43" s="5" t="s">
        <v>72</v>
      </c>
      <c r="E43" s="51" t="s">
        <v>66</v>
      </c>
      <c r="F43" s="54">
        <v>2000</v>
      </c>
      <c r="G43" s="63"/>
      <c r="H43" s="185"/>
      <c r="I43" s="173"/>
      <c r="J43" s="172"/>
      <c r="K43" s="173"/>
      <c r="L43" s="173"/>
      <c r="M43" s="21"/>
      <c r="N43" s="104"/>
      <c r="O43" s="189">
        <v>35</v>
      </c>
      <c r="P43" s="175">
        <v>13.87</v>
      </c>
      <c r="Q43" s="174">
        <v>36</v>
      </c>
      <c r="R43" s="175">
        <v>57.3</v>
      </c>
      <c r="S43" s="173">
        <f t="shared" si="4"/>
        <v>103.43</v>
      </c>
      <c r="T43" s="21">
        <v>0</v>
      </c>
      <c r="U43" s="48">
        <f>SUM(S43:T43)</f>
        <v>103.43</v>
      </c>
      <c r="V43" s="323"/>
      <c r="W43" s="2"/>
      <c r="X43" s="2"/>
      <c r="Y43" s="2"/>
    </row>
    <row r="44" spans="2:25" ht="12.75" customHeight="1">
      <c r="B44" s="157">
        <v>3</v>
      </c>
      <c r="C44" s="49">
        <v>166</v>
      </c>
      <c r="D44" s="5" t="s">
        <v>129</v>
      </c>
      <c r="E44" s="51" t="s">
        <v>91</v>
      </c>
      <c r="F44" s="54">
        <v>2000</v>
      </c>
      <c r="G44" s="63"/>
      <c r="H44" s="185"/>
      <c r="I44" s="173"/>
      <c r="J44" s="172"/>
      <c r="K44" s="173"/>
      <c r="L44" s="173"/>
      <c r="M44" s="21"/>
      <c r="N44" s="104"/>
      <c r="O44" s="189">
        <v>34</v>
      </c>
      <c r="P44" s="175">
        <v>15.75</v>
      </c>
      <c r="Q44" s="174">
        <v>36</v>
      </c>
      <c r="R44" s="175">
        <v>5.58</v>
      </c>
      <c r="S44" s="173">
        <f t="shared" si="4"/>
        <v>109.83</v>
      </c>
      <c r="T44" s="21">
        <v>0</v>
      </c>
      <c r="U44" s="48">
        <f>SUM(S44:T44)</f>
        <v>109.83</v>
      </c>
      <c r="V44" s="323"/>
      <c r="W44" s="2"/>
      <c r="X44" s="2"/>
      <c r="Y44" s="2"/>
    </row>
    <row r="45" spans="2:25" ht="12.75">
      <c r="B45" s="157">
        <v>4</v>
      </c>
      <c r="C45" s="49">
        <v>163</v>
      </c>
      <c r="D45" s="5" t="s">
        <v>57</v>
      </c>
      <c r="E45" s="51" t="s">
        <v>88</v>
      </c>
      <c r="F45" s="54">
        <v>1999</v>
      </c>
      <c r="G45" s="63"/>
      <c r="H45" s="185"/>
      <c r="I45" s="173"/>
      <c r="J45" s="172"/>
      <c r="K45" s="173"/>
      <c r="L45" s="173"/>
      <c r="M45" s="21"/>
      <c r="N45" s="104"/>
      <c r="O45" s="189">
        <v>33</v>
      </c>
      <c r="P45" s="175">
        <v>12.84</v>
      </c>
      <c r="Q45" s="174">
        <v>35</v>
      </c>
      <c r="R45" s="175">
        <v>35.04</v>
      </c>
      <c r="S45" s="173">
        <f t="shared" si="4"/>
        <v>142.2</v>
      </c>
      <c r="T45" s="21">
        <v>6</v>
      </c>
      <c r="U45" s="48">
        <f>SUM(S45:T45)</f>
        <v>148.2</v>
      </c>
      <c r="V45" s="323"/>
      <c r="W45" s="2"/>
      <c r="X45" s="2"/>
      <c r="Y45" s="2"/>
    </row>
    <row r="46" spans="2:25" ht="12.75">
      <c r="B46" s="157">
        <v>5</v>
      </c>
      <c r="C46" s="49">
        <v>162</v>
      </c>
      <c r="D46" s="5" t="s">
        <v>79</v>
      </c>
      <c r="E46" s="51" t="s">
        <v>91</v>
      </c>
      <c r="F46" s="54">
        <v>2000</v>
      </c>
      <c r="G46" s="63"/>
      <c r="H46" s="185"/>
      <c r="I46" s="173"/>
      <c r="J46" s="172"/>
      <c r="K46" s="173"/>
      <c r="L46" s="173"/>
      <c r="M46" s="21"/>
      <c r="N46" s="104"/>
      <c r="O46" s="189">
        <v>32</v>
      </c>
      <c r="P46" s="175">
        <v>14.12</v>
      </c>
      <c r="Q46" s="174">
        <v>34</v>
      </c>
      <c r="R46" s="175">
        <v>13.2</v>
      </c>
      <c r="S46" s="173">
        <f t="shared" si="4"/>
        <v>119.08</v>
      </c>
      <c r="T46" s="21">
        <v>100</v>
      </c>
      <c r="U46" s="48">
        <f>SUM(S46:T46)</f>
        <v>219.07999999999998</v>
      </c>
      <c r="V46" s="323"/>
      <c r="W46" s="2"/>
      <c r="X46" s="2"/>
      <c r="Y46" s="2"/>
    </row>
    <row r="47" spans="2:25" ht="13.5" thickBot="1">
      <c r="B47" s="158">
        <v>6</v>
      </c>
      <c r="C47" s="52">
        <v>157</v>
      </c>
      <c r="D47" s="38" t="s">
        <v>29</v>
      </c>
      <c r="E47" s="283" t="s">
        <v>89</v>
      </c>
      <c r="F47" s="60">
        <v>2002</v>
      </c>
      <c r="G47" s="67"/>
      <c r="H47" s="186"/>
      <c r="I47" s="181"/>
      <c r="J47" s="180"/>
      <c r="K47" s="181"/>
      <c r="L47" s="181"/>
      <c r="M47" s="84"/>
      <c r="N47" s="100"/>
      <c r="O47" s="190"/>
      <c r="P47" s="183"/>
      <c r="Q47" s="182"/>
      <c r="R47" s="183"/>
      <c r="S47" s="181">
        <f t="shared" si="4"/>
        <v>0</v>
      </c>
      <c r="T47" s="84"/>
      <c r="U47" s="72" t="s">
        <v>135</v>
      </c>
      <c r="V47" s="321"/>
      <c r="W47" s="2"/>
      <c r="X47" s="2"/>
      <c r="Y47" s="2"/>
    </row>
    <row r="48" spans="23:25" ht="9.75" customHeight="1">
      <c r="W48" s="2"/>
      <c r="X48" s="2"/>
      <c r="Y48" s="2"/>
    </row>
    <row r="49" spans="3:22" ht="16.5" customHeight="1" thickBot="1">
      <c r="C49" s="1"/>
      <c r="D49" s="1" t="s">
        <v>53</v>
      </c>
      <c r="E49" s="163"/>
      <c r="F49" s="1"/>
      <c r="G49" s="1"/>
      <c r="H49" s="14"/>
      <c r="I49" s="15"/>
      <c r="J49" s="14"/>
      <c r="K49" s="15"/>
      <c r="L49" s="16"/>
      <c r="M49" s="14"/>
      <c r="N49" s="16"/>
      <c r="O49" s="14"/>
      <c r="P49" s="15"/>
      <c r="Q49" s="14"/>
      <c r="R49" s="15"/>
      <c r="S49" s="30"/>
      <c r="T49" s="30"/>
      <c r="U49" s="30"/>
      <c r="V49" s="30"/>
    </row>
    <row r="50" spans="2:25" ht="12.75" customHeight="1">
      <c r="B50" s="503" t="s">
        <v>0</v>
      </c>
      <c r="C50" s="6" t="s">
        <v>1</v>
      </c>
      <c r="D50" s="505" t="s">
        <v>2</v>
      </c>
      <c r="E50" s="507" t="s">
        <v>23</v>
      </c>
      <c r="F50" s="87" t="s">
        <v>4</v>
      </c>
      <c r="G50" s="122" t="s">
        <v>31</v>
      </c>
      <c r="H50" s="509" t="s">
        <v>27</v>
      </c>
      <c r="I50" s="510"/>
      <c r="J50" s="511"/>
      <c r="K50" s="511"/>
      <c r="L50" s="510"/>
      <c r="M50" s="510"/>
      <c r="N50" s="512"/>
      <c r="O50" s="513" t="s">
        <v>28</v>
      </c>
      <c r="P50" s="510"/>
      <c r="Q50" s="511"/>
      <c r="R50" s="511"/>
      <c r="S50" s="510"/>
      <c r="T50" s="510"/>
      <c r="U50" s="514"/>
      <c r="V50" s="68" t="s">
        <v>10</v>
      </c>
      <c r="W50" s="2"/>
      <c r="X50" s="2"/>
      <c r="Y50" s="2"/>
    </row>
    <row r="51" spans="2:25" ht="12.75" customHeight="1" thickBot="1">
      <c r="B51" s="504"/>
      <c r="C51" s="129" t="s">
        <v>5</v>
      </c>
      <c r="D51" s="506"/>
      <c r="E51" s="508"/>
      <c r="F51" s="124" t="s">
        <v>6</v>
      </c>
      <c r="G51" s="159" t="s">
        <v>32</v>
      </c>
      <c r="H51" s="515" t="s">
        <v>11</v>
      </c>
      <c r="I51" s="516"/>
      <c r="J51" s="501" t="s">
        <v>12</v>
      </c>
      <c r="K51" s="502"/>
      <c r="L51" s="40" t="s">
        <v>14</v>
      </c>
      <c r="M51" s="41" t="s">
        <v>13</v>
      </c>
      <c r="N51" s="187" t="s">
        <v>9</v>
      </c>
      <c r="O51" s="517" t="s">
        <v>11</v>
      </c>
      <c r="P51" s="516"/>
      <c r="Q51" s="501" t="s">
        <v>12</v>
      </c>
      <c r="R51" s="502"/>
      <c r="S51" s="40" t="s">
        <v>14</v>
      </c>
      <c r="T51" s="41" t="s">
        <v>13</v>
      </c>
      <c r="U51" s="105" t="s">
        <v>9</v>
      </c>
      <c r="V51" s="171" t="s">
        <v>15</v>
      </c>
      <c r="W51" s="2"/>
      <c r="X51" s="2"/>
      <c r="Y51" s="2"/>
    </row>
    <row r="52" spans="2:25" ht="12.75" customHeight="1">
      <c r="B52" s="166">
        <v>1</v>
      </c>
      <c r="C52" s="73">
        <v>155</v>
      </c>
      <c r="D52" s="85" t="s">
        <v>84</v>
      </c>
      <c r="E52" s="281" t="s">
        <v>91</v>
      </c>
      <c r="F52" s="65">
        <v>1995</v>
      </c>
      <c r="G52" s="74"/>
      <c r="H52" s="184"/>
      <c r="I52" s="177"/>
      <c r="J52" s="176"/>
      <c r="K52" s="177"/>
      <c r="L52" s="177"/>
      <c r="M52" s="86"/>
      <c r="N52" s="131"/>
      <c r="O52" s="188">
        <v>31</v>
      </c>
      <c r="P52" s="179">
        <v>1.25</v>
      </c>
      <c r="Q52" s="178">
        <v>33</v>
      </c>
      <c r="R52" s="179">
        <v>7.5</v>
      </c>
      <c r="S52" s="177">
        <f>(Q52-O52)*60+(R52-P52)</f>
        <v>126.25</v>
      </c>
      <c r="T52" s="86">
        <v>0</v>
      </c>
      <c r="U52" s="78">
        <f>SUM(S52:T52)</f>
        <v>126.25</v>
      </c>
      <c r="V52" s="320">
        <f>MIN(N52,U52)</f>
        <v>126.25</v>
      </c>
      <c r="W52" s="2"/>
      <c r="X52" s="2"/>
      <c r="Y52" s="2"/>
    </row>
    <row r="53" spans="2:25" ht="12.75">
      <c r="B53" s="394">
        <v>2</v>
      </c>
      <c r="C53" s="395">
        <v>152</v>
      </c>
      <c r="D53" s="396" t="s">
        <v>115</v>
      </c>
      <c r="E53" s="397" t="s">
        <v>114</v>
      </c>
      <c r="F53" s="398">
        <v>1999</v>
      </c>
      <c r="G53" s="399"/>
      <c r="H53" s="400"/>
      <c r="I53" s="401"/>
      <c r="J53" s="402"/>
      <c r="K53" s="401"/>
      <c r="L53" s="401"/>
      <c r="M53" s="403"/>
      <c r="N53" s="404"/>
      <c r="O53" s="405">
        <v>28</v>
      </c>
      <c r="P53" s="406">
        <v>44.54</v>
      </c>
      <c r="Q53" s="407">
        <v>31</v>
      </c>
      <c r="R53" s="406">
        <v>32.86</v>
      </c>
      <c r="S53" s="401">
        <f>(Q53-O53)*60+(R53-P53)</f>
        <v>168.32</v>
      </c>
      <c r="T53" s="403">
        <v>56</v>
      </c>
      <c r="U53" s="134">
        <f>SUM(S53:T53)</f>
        <v>224.32</v>
      </c>
      <c r="V53" s="408"/>
      <c r="W53" s="2"/>
      <c r="X53" s="2"/>
      <c r="Y53" s="2"/>
    </row>
    <row r="54" spans="2:25" ht="13.5" thickBot="1">
      <c r="B54" s="158">
        <v>3</v>
      </c>
      <c r="C54" s="52">
        <v>153</v>
      </c>
      <c r="D54" s="38" t="s">
        <v>42</v>
      </c>
      <c r="E54" s="283" t="s">
        <v>91</v>
      </c>
      <c r="F54" s="60">
        <v>2002</v>
      </c>
      <c r="G54" s="67"/>
      <c r="H54" s="186"/>
      <c r="I54" s="181"/>
      <c r="J54" s="180"/>
      <c r="K54" s="181"/>
      <c r="L54" s="181"/>
      <c r="M54" s="84"/>
      <c r="N54" s="100"/>
      <c r="O54" s="190">
        <v>29</v>
      </c>
      <c r="P54" s="183">
        <v>56.81</v>
      </c>
      <c r="Q54" s="182">
        <v>32</v>
      </c>
      <c r="R54" s="183">
        <v>14.63</v>
      </c>
      <c r="S54" s="181">
        <f>(Q54-O54)*60+(R54-P54)</f>
        <v>137.82</v>
      </c>
      <c r="T54" s="84">
        <v>108</v>
      </c>
      <c r="U54" s="72">
        <f>SUM(S54:T54)</f>
        <v>245.82</v>
      </c>
      <c r="V54" s="321">
        <f>MIN(N54,U54)</f>
        <v>245.82</v>
      </c>
      <c r="W54" s="2"/>
      <c r="X54" s="2"/>
      <c r="Y54" s="2"/>
    </row>
    <row r="55" ht="13.5" customHeight="1"/>
    <row r="56" spans="4:25" ht="15.75">
      <c r="D56" s="29"/>
      <c r="E56" s="284"/>
      <c r="P56" s="31" t="s">
        <v>127</v>
      </c>
      <c r="S56" s="31" t="s">
        <v>127</v>
      </c>
      <c r="V56" s="2"/>
      <c r="W56" s="2"/>
      <c r="X56" s="2"/>
      <c r="Y56" s="2"/>
    </row>
  </sheetData>
  <sheetProtection/>
  <mergeCells count="48">
    <mergeCell ref="S4:V4"/>
    <mergeCell ref="H51:I51"/>
    <mergeCell ref="J51:K51"/>
    <mergeCell ref="O51:P51"/>
    <mergeCell ref="Q51:R51"/>
    <mergeCell ref="B50:B51"/>
    <mergeCell ref="D50:D51"/>
    <mergeCell ref="E50:E51"/>
    <mergeCell ref="H50:N50"/>
    <mergeCell ref="O50:U50"/>
    <mergeCell ref="E6:E7"/>
    <mergeCell ref="B6:B7"/>
    <mergeCell ref="B25:U25"/>
    <mergeCell ref="W6:W7"/>
    <mergeCell ref="W30:W31"/>
    <mergeCell ref="H7:I7"/>
    <mergeCell ref="O7:P7"/>
    <mergeCell ref="H6:N6"/>
    <mergeCell ref="O6:U6"/>
    <mergeCell ref="D30:D31"/>
    <mergeCell ref="H31:I31"/>
    <mergeCell ref="O31:P31"/>
    <mergeCell ref="H41:I41"/>
    <mergeCell ref="O41:P41"/>
    <mergeCell ref="J31:K31"/>
    <mergeCell ref="E30:E31"/>
    <mergeCell ref="H30:N30"/>
    <mergeCell ref="O30:U30"/>
    <mergeCell ref="S28:V28"/>
    <mergeCell ref="Q31:R31"/>
    <mergeCell ref="B40:B41"/>
    <mergeCell ref="D40:D41"/>
    <mergeCell ref="E40:E41"/>
    <mergeCell ref="H40:N40"/>
    <mergeCell ref="O40:U40"/>
    <mergeCell ref="Q41:R41"/>
    <mergeCell ref="J41:K41"/>
    <mergeCell ref="B30:B31"/>
    <mergeCell ref="X6:X7"/>
    <mergeCell ref="Y6:Y7"/>
    <mergeCell ref="B1:Y1"/>
    <mergeCell ref="B2:Y2"/>
    <mergeCell ref="B26:V26"/>
    <mergeCell ref="S27:V27"/>
    <mergeCell ref="J7:K7"/>
    <mergeCell ref="Q7:R7"/>
    <mergeCell ref="S3:V3"/>
    <mergeCell ref="D6:D7"/>
  </mergeCells>
  <printOptions horizontalCentered="1"/>
  <pageMargins left="0.4330708661417323" right="0.2362204724409449" top="0.72" bottom="0" header="0.71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SheetLayoutView="100" workbookViewId="0" topLeftCell="A85">
      <selection activeCell="D75" sqref="D75:D76"/>
    </sheetView>
  </sheetViews>
  <sheetFormatPr defaultColWidth="9.140625" defaultRowHeight="12.75"/>
  <cols>
    <col min="1" max="1" width="1.57421875" style="160" customWidth="1"/>
    <col min="2" max="2" width="4.28125" style="160" customWidth="1"/>
    <col min="3" max="3" width="4.00390625" style="160" customWidth="1"/>
    <col min="4" max="4" width="21.140625" style="160" customWidth="1"/>
    <col min="5" max="5" width="17.00390625" style="160" customWidth="1"/>
    <col min="6" max="7" width="5.7109375" style="160" customWidth="1"/>
    <col min="8" max="8" width="2.8515625" style="206" hidden="1" customWidth="1"/>
    <col min="9" max="9" width="5.57421875" style="207" hidden="1" customWidth="1"/>
    <col min="10" max="10" width="2.8515625" style="206" hidden="1" customWidth="1"/>
    <col min="11" max="11" width="5.57421875" style="207" hidden="1" customWidth="1"/>
    <col min="12" max="12" width="6.57421875" style="208" customWidth="1"/>
    <col min="13" max="13" width="5.140625" style="206" customWidth="1"/>
    <col min="14" max="14" width="6.28125" style="208" customWidth="1"/>
    <col min="15" max="15" width="2.8515625" style="206" hidden="1" customWidth="1"/>
    <col min="16" max="16" width="5.57421875" style="207" hidden="1" customWidth="1"/>
    <col min="17" max="17" width="2.8515625" style="206" hidden="1" customWidth="1"/>
    <col min="18" max="18" width="5.57421875" style="207" hidden="1" customWidth="1"/>
    <col min="19" max="19" width="6.421875" style="208" customWidth="1"/>
    <col min="20" max="20" width="5.140625" style="206" customWidth="1"/>
    <col min="21" max="21" width="6.28125" style="208" customWidth="1"/>
    <col min="22" max="24" width="5.140625" style="160" customWidth="1"/>
    <col min="25" max="16384" width="9.140625" style="160" customWidth="1"/>
  </cols>
  <sheetData>
    <row r="1" spans="2:21" ht="18.75">
      <c r="B1" s="498" t="s">
        <v>82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</row>
    <row r="2" spans="2:21" ht="18.75">
      <c r="B2" s="498" t="s">
        <v>24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6:21" ht="12.75">
      <c r="F3" s="206"/>
      <c r="G3" s="206"/>
      <c r="S3" s="499" t="s">
        <v>83</v>
      </c>
      <c r="T3" s="499"/>
      <c r="U3" s="499"/>
    </row>
    <row r="4" spans="3:21" ht="16.5" customHeight="1">
      <c r="C4" s="1"/>
      <c r="D4" s="1"/>
      <c r="E4" s="1"/>
      <c r="F4" s="1"/>
      <c r="G4" s="1"/>
      <c r="H4" s="14"/>
      <c r="I4" s="15"/>
      <c r="J4" s="14"/>
      <c r="K4" s="15"/>
      <c r="L4" s="16"/>
      <c r="M4" s="14"/>
      <c r="N4" s="16"/>
      <c r="O4" s="14"/>
      <c r="P4" s="15"/>
      <c r="Q4" s="14"/>
      <c r="R4" s="15"/>
      <c r="S4" s="500" t="s">
        <v>22</v>
      </c>
      <c r="T4" s="500"/>
      <c r="U4" s="500"/>
    </row>
    <row r="5" spans="2:21" s="209" customFormat="1" ht="16.5" customHeight="1" thickBot="1">
      <c r="B5" s="160"/>
      <c r="C5" s="80"/>
      <c r="D5" s="1" t="s">
        <v>137</v>
      </c>
      <c r="E5" s="80"/>
      <c r="F5" s="80"/>
      <c r="G5" s="80"/>
      <c r="H5" s="81"/>
      <c r="I5" s="82"/>
      <c r="J5" s="81"/>
      <c r="K5" s="82"/>
      <c r="L5" s="83"/>
      <c r="M5" s="81"/>
      <c r="N5" s="83"/>
      <c r="O5" s="81"/>
      <c r="P5" s="82"/>
      <c r="Q5" s="81"/>
      <c r="R5" s="82"/>
      <c r="S5" s="53"/>
      <c r="T5" s="53"/>
      <c r="U5" s="53"/>
    </row>
    <row r="6" spans="2:24" s="209" customFormat="1" ht="12.75" customHeight="1">
      <c r="B6" s="521" t="s">
        <v>0</v>
      </c>
      <c r="C6" s="221" t="s">
        <v>1</v>
      </c>
      <c r="D6" s="526" t="s">
        <v>2</v>
      </c>
      <c r="E6" s="507" t="s">
        <v>23</v>
      </c>
      <c r="F6" s="87" t="s">
        <v>4</v>
      </c>
      <c r="G6" s="122" t="s">
        <v>31</v>
      </c>
      <c r="H6" s="533" t="s">
        <v>7</v>
      </c>
      <c r="I6" s="534"/>
      <c r="J6" s="535"/>
      <c r="K6" s="535"/>
      <c r="L6" s="534"/>
      <c r="M6" s="534"/>
      <c r="N6" s="536"/>
      <c r="O6" s="537" t="s">
        <v>8</v>
      </c>
      <c r="P6" s="534"/>
      <c r="Q6" s="535"/>
      <c r="R6" s="535"/>
      <c r="S6" s="534"/>
      <c r="T6" s="534"/>
      <c r="U6" s="538"/>
      <c r="V6" s="496" t="s">
        <v>56</v>
      </c>
      <c r="W6" s="496" t="s">
        <v>130</v>
      </c>
      <c r="X6" s="496" t="s">
        <v>131</v>
      </c>
    </row>
    <row r="7" spans="2:24" s="209" customFormat="1" ht="12.75" customHeight="1" thickBot="1">
      <c r="B7" s="522"/>
      <c r="C7" s="193" t="s">
        <v>5</v>
      </c>
      <c r="D7" s="527"/>
      <c r="E7" s="508"/>
      <c r="F7" s="88" t="s">
        <v>6</v>
      </c>
      <c r="G7" s="123" t="s">
        <v>32</v>
      </c>
      <c r="H7" s="530" t="s">
        <v>11</v>
      </c>
      <c r="I7" s="531"/>
      <c r="J7" s="528" t="s">
        <v>12</v>
      </c>
      <c r="K7" s="529"/>
      <c r="L7" s="92" t="s">
        <v>14</v>
      </c>
      <c r="M7" s="93" t="s">
        <v>13</v>
      </c>
      <c r="N7" s="94" t="s">
        <v>9</v>
      </c>
      <c r="O7" s="532" t="s">
        <v>11</v>
      </c>
      <c r="P7" s="531"/>
      <c r="Q7" s="528" t="s">
        <v>12</v>
      </c>
      <c r="R7" s="529"/>
      <c r="S7" s="92" t="s">
        <v>14</v>
      </c>
      <c r="T7" s="93" t="s">
        <v>13</v>
      </c>
      <c r="U7" s="95" t="s">
        <v>9</v>
      </c>
      <c r="V7" s="525"/>
      <c r="W7" s="525"/>
      <c r="X7" s="525"/>
    </row>
    <row r="8" spans="2:24" s="209" customFormat="1" ht="12.75">
      <c r="B8" s="234"/>
      <c r="C8" s="140">
        <v>69</v>
      </c>
      <c r="D8" s="438" t="s">
        <v>20</v>
      </c>
      <c r="E8" s="165" t="s">
        <v>88</v>
      </c>
      <c r="F8" s="439">
        <v>1995</v>
      </c>
      <c r="G8" s="336" t="str">
        <f aca="true" t="shared" si="0" ref="G8:G32">IF(F8&gt;=2003,"U14",IF(F8&gt;=2001,"U16",IF(F8&gt;=1999,"U18","-")))</f>
        <v>-</v>
      </c>
      <c r="H8" s="114">
        <v>4</v>
      </c>
      <c r="I8" s="115">
        <v>10.78</v>
      </c>
      <c r="J8" s="116">
        <v>5</v>
      </c>
      <c r="K8" s="117">
        <v>41.05</v>
      </c>
      <c r="L8" s="117">
        <f aca="true" t="shared" si="1" ref="L8:L32">(J8-H8)*60+(K8-I8)</f>
        <v>90.27</v>
      </c>
      <c r="M8" s="440">
        <v>0</v>
      </c>
      <c r="N8" s="441">
        <f aca="true" t="shared" si="2" ref="N8:N32">SUM(L8:M8)</f>
        <v>90.27</v>
      </c>
      <c r="O8" s="237"/>
      <c r="P8" s="238"/>
      <c r="Q8" s="239"/>
      <c r="R8" s="240"/>
      <c r="S8" s="240"/>
      <c r="T8" s="241"/>
      <c r="U8" s="242"/>
      <c r="V8" s="243"/>
      <c r="W8" s="243"/>
      <c r="X8" s="243"/>
    </row>
    <row r="9" spans="2:24" s="209" customFormat="1" ht="12.75">
      <c r="B9" s="235"/>
      <c r="C9" s="130">
        <v>66</v>
      </c>
      <c r="D9" s="389" t="s">
        <v>70</v>
      </c>
      <c r="E9" s="286" t="s">
        <v>66</v>
      </c>
      <c r="F9" s="287">
        <v>1999</v>
      </c>
      <c r="G9" s="63" t="str">
        <f t="shared" si="0"/>
        <v>U18</v>
      </c>
      <c r="H9" s="118">
        <v>2</v>
      </c>
      <c r="I9" s="119">
        <v>25.06</v>
      </c>
      <c r="J9" s="120">
        <v>3</v>
      </c>
      <c r="K9" s="121">
        <v>57.94</v>
      </c>
      <c r="L9" s="443">
        <f t="shared" si="1"/>
        <v>92.88</v>
      </c>
      <c r="M9" s="444">
        <v>0</v>
      </c>
      <c r="N9" s="445">
        <f t="shared" si="2"/>
        <v>92.88</v>
      </c>
      <c r="O9" s="244"/>
      <c r="P9" s="245"/>
      <c r="Q9" s="246"/>
      <c r="R9" s="247"/>
      <c r="S9" s="248"/>
      <c r="T9" s="249"/>
      <c r="U9" s="250"/>
      <c r="V9" s="251"/>
      <c r="W9" s="251"/>
      <c r="X9" s="251"/>
    </row>
    <row r="10" spans="1:24" s="209" customFormat="1" ht="12.75">
      <c r="A10" s="212"/>
      <c r="B10" s="235"/>
      <c r="C10" s="130">
        <v>31</v>
      </c>
      <c r="D10" s="201" t="s">
        <v>104</v>
      </c>
      <c r="E10" s="149" t="s">
        <v>99</v>
      </c>
      <c r="F10" s="154">
        <v>1987</v>
      </c>
      <c r="G10" s="127" t="str">
        <f t="shared" si="0"/>
        <v>-</v>
      </c>
      <c r="H10" s="118">
        <v>20</v>
      </c>
      <c r="I10" s="119">
        <v>42.77</v>
      </c>
      <c r="J10" s="120">
        <v>22</v>
      </c>
      <c r="K10" s="121">
        <v>13.82</v>
      </c>
      <c r="L10" s="443">
        <f t="shared" si="1"/>
        <v>91.05</v>
      </c>
      <c r="M10" s="444">
        <v>4</v>
      </c>
      <c r="N10" s="445">
        <f t="shared" si="2"/>
        <v>95.05</v>
      </c>
      <c r="O10" s="244"/>
      <c r="P10" s="245"/>
      <c r="Q10" s="246"/>
      <c r="R10" s="247"/>
      <c r="S10" s="248"/>
      <c r="T10" s="249"/>
      <c r="U10" s="250"/>
      <c r="V10" s="251"/>
      <c r="W10" s="251"/>
      <c r="X10" s="251"/>
    </row>
    <row r="11" spans="2:24" s="209" customFormat="1" ht="12.75">
      <c r="B11" s="235"/>
      <c r="C11" s="130">
        <v>64</v>
      </c>
      <c r="D11" s="389" t="s">
        <v>59</v>
      </c>
      <c r="E11" s="286" t="s">
        <v>65</v>
      </c>
      <c r="F11" s="287">
        <v>1987</v>
      </c>
      <c r="G11" s="63" t="str">
        <f t="shared" si="0"/>
        <v>-</v>
      </c>
      <c r="H11" s="118">
        <v>58</v>
      </c>
      <c r="I11" s="119">
        <v>23.31</v>
      </c>
      <c r="J11" s="120">
        <v>59</v>
      </c>
      <c r="K11" s="121">
        <v>59.01</v>
      </c>
      <c r="L11" s="443">
        <f t="shared" si="1"/>
        <v>95.7</v>
      </c>
      <c r="M11" s="444">
        <v>0</v>
      </c>
      <c r="N11" s="445">
        <f t="shared" si="2"/>
        <v>95.7</v>
      </c>
      <c r="O11" s="244"/>
      <c r="P11" s="245"/>
      <c r="Q11" s="246"/>
      <c r="R11" s="247"/>
      <c r="S11" s="248"/>
      <c r="T11" s="249"/>
      <c r="U11" s="250"/>
      <c r="V11" s="251"/>
      <c r="W11" s="251"/>
      <c r="X11" s="251"/>
    </row>
    <row r="12" spans="2:24" s="209" customFormat="1" ht="12.75">
      <c r="B12" s="235"/>
      <c r="C12" s="130">
        <v>52</v>
      </c>
      <c r="D12" s="201" t="s">
        <v>86</v>
      </c>
      <c r="E12" s="149" t="s">
        <v>65</v>
      </c>
      <c r="F12" s="154">
        <v>1995</v>
      </c>
      <c r="G12" s="127" t="str">
        <f t="shared" si="0"/>
        <v>-</v>
      </c>
      <c r="H12" s="118">
        <v>44</v>
      </c>
      <c r="I12" s="119">
        <v>31.91</v>
      </c>
      <c r="J12" s="120">
        <v>46</v>
      </c>
      <c r="K12" s="121">
        <v>8.05</v>
      </c>
      <c r="L12" s="443">
        <f t="shared" si="1"/>
        <v>96.14</v>
      </c>
      <c r="M12" s="444">
        <v>0</v>
      </c>
      <c r="N12" s="445">
        <f t="shared" si="2"/>
        <v>96.14</v>
      </c>
      <c r="O12" s="244"/>
      <c r="P12" s="245"/>
      <c r="Q12" s="246"/>
      <c r="R12" s="247"/>
      <c r="S12" s="248"/>
      <c r="T12" s="249"/>
      <c r="U12" s="250"/>
      <c r="V12" s="251"/>
      <c r="W12" s="251"/>
      <c r="X12" s="251"/>
    </row>
    <row r="13" spans="2:24" s="209" customFormat="1" ht="12.75">
      <c r="B13" s="235"/>
      <c r="C13" s="130">
        <v>67</v>
      </c>
      <c r="D13" s="389" t="s">
        <v>98</v>
      </c>
      <c r="E13" s="286" t="s">
        <v>99</v>
      </c>
      <c r="F13" s="287">
        <v>1994</v>
      </c>
      <c r="G13" s="63" t="str">
        <f t="shared" si="0"/>
        <v>-</v>
      </c>
      <c r="H13" s="118">
        <v>3</v>
      </c>
      <c r="I13" s="119">
        <v>20.58</v>
      </c>
      <c r="J13" s="120">
        <v>4</v>
      </c>
      <c r="K13" s="121">
        <v>57.96</v>
      </c>
      <c r="L13" s="443">
        <f t="shared" si="1"/>
        <v>97.38</v>
      </c>
      <c r="M13" s="444">
        <v>0</v>
      </c>
      <c r="N13" s="445">
        <f t="shared" si="2"/>
        <v>97.38</v>
      </c>
      <c r="O13" s="244"/>
      <c r="P13" s="245"/>
      <c r="Q13" s="246"/>
      <c r="R13" s="247"/>
      <c r="S13" s="248"/>
      <c r="T13" s="249"/>
      <c r="U13" s="250"/>
      <c r="V13" s="251"/>
      <c r="W13" s="251"/>
      <c r="X13" s="251"/>
    </row>
    <row r="14" spans="2:24" s="209" customFormat="1" ht="12.75">
      <c r="B14" s="235"/>
      <c r="C14" s="130">
        <v>70</v>
      </c>
      <c r="D14" s="201" t="s">
        <v>16</v>
      </c>
      <c r="E14" s="149" t="s">
        <v>66</v>
      </c>
      <c r="F14" s="154">
        <v>1979</v>
      </c>
      <c r="G14" s="127" t="str">
        <f t="shared" si="0"/>
        <v>-</v>
      </c>
      <c r="H14" s="118">
        <v>5</v>
      </c>
      <c r="I14" s="119">
        <v>9.21</v>
      </c>
      <c r="J14" s="120">
        <v>6</v>
      </c>
      <c r="K14" s="121">
        <v>45.71</v>
      </c>
      <c r="L14" s="443">
        <f t="shared" si="1"/>
        <v>96.5</v>
      </c>
      <c r="M14" s="444">
        <v>2</v>
      </c>
      <c r="N14" s="445">
        <f t="shared" si="2"/>
        <v>98.5</v>
      </c>
      <c r="O14" s="244"/>
      <c r="P14" s="245"/>
      <c r="Q14" s="246"/>
      <c r="R14" s="247"/>
      <c r="S14" s="248"/>
      <c r="T14" s="249"/>
      <c r="U14" s="250"/>
      <c r="V14" s="251"/>
      <c r="W14" s="251"/>
      <c r="X14" s="251"/>
    </row>
    <row r="15" spans="2:24" s="209" customFormat="1" ht="12.75">
      <c r="B15" s="235"/>
      <c r="C15" s="130">
        <v>46</v>
      </c>
      <c r="D15" s="389" t="s">
        <v>87</v>
      </c>
      <c r="E15" s="286" t="s">
        <v>65</v>
      </c>
      <c r="F15" s="287">
        <v>1993</v>
      </c>
      <c r="G15" s="63" t="str">
        <f t="shared" si="0"/>
        <v>-</v>
      </c>
      <c r="H15" s="118">
        <v>40</v>
      </c>
      <c r="I15" s="119">
        <v>17.45</v>
      </c>
      <c r="J15" s="120">
        <v>42</v>
      </c>
      <c r="K15" s="121">
        <v>1.75</v>
      </c>
      <c r="L15" s="443">
        <f t="shared" si="1"/>
        <v>104.3</v>
      </c>
      <c r="M15" s="444">
        <v>0</v>
      </c>
      <c r="N15" s="445">
        <f t="shared" si="2"/>
        <v>104.3</v>
      </c>
      <c r="O15" s="244"/>
      <c r="P15" s="245"/>
      <c r="Q15" s="246"/>
      <c r="R15" s="247"/>
      <c r="S15" s="248"/>
      <c r="T15" s="249"/>
      <c r="U15" s="250"/>
      <c r="V15" s="251"/>
      <c r="W15" s="251"/>
      <c r="X15" s="251"/>
    </row>
    <row r="16" spans="2:24" s="209" customFormat="1" ht="12.75">
      <c r="B16" s="235"/>
      <c r="C16" s="130">
        <v>55</v>
      </c>
      <c r="D16" s="389" t="s">
        <v>118</v>
      </c>
      <c r="E16" s="286" t="s">
        <v>117</v>
      </c>
      <c r="F16" s="287">
        <v>1995</v>
      </c>
      <c r="G16" s="63" t="str">
        <f t="shared" si="0"/>
        <v>-</v>
      </c>
      <c r="H16" s="118">
        <v>47</v>
      </c>
      <c r="I16" s="119">
        <v>48.05</v>
      </c>
      <c r="J16" s="120">
        <v>49</v>
      </c>
      <c r="K16" s="121">
        <v>30.58</v>
      </c>
      <c r="L16" s="443">
        <f t="shared" si="1"/>
        <v>102.53</v>
      </c>
      <c r="M16" s="444">
        <v>2</v>
      </c>
      <c r="N16" s="445">
        <f t="shared" si="2"/>
        <v>104.53</v>
      </c>
      <c r="O16" s="244"/>
      <c r="P16" s="245"/>
      <c r="Q16" s="246"/>
      <c r="R16" s="247"/>
      <c r="S16" s="248"/>
      <c r="T16" s="249"/>
      <c r="U16" s="250"/>
      <c r="V16" s="251"/>
      <c r="W16" s="251"/>
      <c r="X16" s="251"/>
    </row>
    <row r="17" spans="2:24" s="209" customFormat="1" ht="13.5" thickBot="1">
      <c r="B17" s="236"/>
      <c r="C17" s="141">
        <v>61</v>
      </c>
      <c r="D17" s="393" t="s">
        <v>57</v>
      </c>
      <c r="E17" s="315" t="s">
        <v>88</v>
      </c>
      <c r="F17" s="316">
        <v>1999</v>
      </c>
      <c r="G17" s="67" t="str">
        <f t="shared" si="0"/>
        <v>U18</v>
      </c>
      <c r="H17" s="167">
        <v>53</v>
      </c>
      <c r="I17" s="168">
        <v>8.84</v>
      </c>
      <c r="J17" s="169">
        <v>54</v>
      </c>
      <c r="K17" s="170">
        <v>55.21</v>
      </c>
      <c r="L17" s="449">
        <f t="shared" si="1"/>
        <v>106.37</v>
      </c>
      <c r="M17" s="450">
        <v>0</v>
      </c>
      <c r="N17" s="451">
        <f t="shared" si="2"/>
        <v>106.37</v>
      </c>
      <c r="O17" s="252"/>
      <c r="P17" s="253"/>
      <c r="Q17" s="254"/>
      <c r="R17" s="255"/>
      <c r="S17" s="256"/>
      <c r="T17" s="257"/>
      <c r="U17" s="258"/>
      <c r="V17" s="259"/>
      <c r="W17" s="259"/>
      <c r="X17" s="259"/>
    </row>
    <row r="18" spans="2:24" s="209" customFormat="1" ht="12.75" customHeight="1">
      <c r="B18" s="234"/>
      <c r="C18" s="140">
        <v>63</v>
      </c>
      <c r="D18" s="489" t="s">
        <v>116</v>
      </c>
      <c r="E18" s="490" t="s">
        <v>117</v>
      </c>
      <c r="F18" s="491">
        <v>1987</v>
      </c>
      <c r="G18" s="74" t="str">
        <f t="shared" si="0"/>
        <v>-</v>
      </c>
      <c r="H18" s="114">
        <v>55</v>
      </c>
      <c r="I18" s="115">
        <v>17.81</v>
      </c>
      <c r="J18" s="116">
        <v>57</v>
      </c>
      <c r="K18" s="117">
        <v>22.41</v>
      </c>
      <c r="L18" s="117">
        <f t="shared" si="1"/>
        <v>124.6</v>
      </c>
      <c r="M18" s="440">
        <v>0</v>
      </c>
      <c r="N18" s="441">
        <f t="shared" si="2"/>
        <v>124.6</v>
      </c>
      <c r="O18" s="114">
        <v>59</v>
      </c>
      <c r="P18" s="115">
        <v>12.4</v>
      </c>
      <c r="Q18" s="116">
        <v>60</v>
      </c>
      <c r="R18" s="117">
        <v>43.4</v>
      </c>
      <c r="S18" s="117">
        <f aca="true" t="shared" si="3" ref="S18:S32">(Q18-O18)*60+(R18-P18)</f>
        <v>91</v>
      </c>
      <c r="T18" s="440">
        <v>0</v>
      </c>
      <c r="U18" s="442">
        <f aca="true" t="shared" si="4" ref="U18:U32">SUM(S18:T18)</f>
        <v>91</v>
      </c>
      <c r="V18" s="243"/>
      <c r="W18" s="243"/>
      <c r="X18" s="243"/>
    </row>
    <row r="19" spans="2:24" s="209" customFormat="1" ht="12.75">
      <c r="B19" s="235"/>
      <c r="C19" s="130">
        <v>47</v>
      </c>
      <c r="D19" s="201" t="s">
        <v>119</v>
      </c>
      <c r="E19" s="149" t="s">
        <v>117</v>
      </c>
      <c r="F19" s="154">
        <v>2002</v>
      </c>
      <c r="G19" s="127" t="str">
        <f t="shared" si="0"/>
        <v>U16</v>
      </c>
      <c r="H19" s="118">
        <v>41</v>
      </c>
      <c r="I19" s="119">
        <v>9.94</v>
      </c>
      <c r="J19" s="120">
        <v>43</v>
      </c>
      <c r="K19" s="121">
        <v>5.96</v>
      </c>
      <c r="L19" s="443">
        <f t="shared" si="1"/>
        <v>116.02</v>
      </c>
      <c r="M19" s="444">
        <v>2</v>
      </c>
      <c r="N19" s="445">
        <f t="shared" si="2"/>
        <v>118.02</v>
      </c>
      <c r="O19" s="118">
        <v>47</v>
      </c>
      <c r="P19" s="119">
        <v>7.92</v>
      </c>
      <c r="Q19" s="120">
        <v>48</v>
      </c>
      <c r="R19" s="121">
        <v>46.06</v>
      </c>
      <c r="S19" s="443">
        <f t="shared" si="3"/>
        <v>98.14</v>
      </c>
      <c r="T19" s="444">
        <v>2</v>
      </c>
      <c r="U19" s="446">
        <f t="shared" si="4"/>
        <v>100.14</v>
      </c>
      <c r="V19" s="251"/>
      <c r="W19" s="251"/>
      <c r="X19" s="251"/>
    </row>
    <row r="20" spans="2:24" s="209" customFormat="1" ht="12.75">
      <c r="B20" s="235"/>
      <c r="C20" s="130">
        <v>65</v>
      </c>
      <c r="D20" s="389" t="s">
        <v>25</v>
      </c>
      <c r="E20" s="286" t="s">
        <v>88</v>
      </c>
      <c r="F20" s="287">
        <v>2000</v>
      </c>
      <c r="G20" s="63" t="str">
        <f t="shared" si="0"/>
        <v>U18</v>
      </c>
      <c r="H20" s="118">
        <v>59</v>
      </c>
      <c r="I20" s="119">
        <v>14.81</v>
      </c>
      <c r="J20" s="120">
        <v>61</v>
      </c>
      <c r="K20" s="121">
        <v>12.76</v>
      </c>
      <c r="L20" s="443">
        <f t="shared" si="1"/>
        <v>117.95</v>
      </c>
      <c r="M20" s="444">
        <v>0</v>
      </c>
      <c r="N20" s="445">
        <f t="shared" si="2"/>
        <v>117.95</v>
      </c>
      <c r="O20" s="118">
        <v>3</v>
      </c>
      <c r="P20" s="119">
        <v>59.02</v>
      </c>
      <c r="Q20" s="120">
        <v>5</v>
      </c>
      <c r="R20" s="121">
        <v>41.13</v>
      </c>
      <c r="S20" s="443">
        <f t="shared" si="3"/>
        <v>102.11</v>
      </c>
      <c r="T20" s="444">
        <v>0</v>
      </c>
      <c r="U20" s="446">
        <f t="shared" si="4"/>
        <v>102.11</v>
      </c>
      <c r="V20" s="251"/>
      <c r="W20" s="251"/>
      <c r="X20" s="251"/>
    </row>
    <row r="21" spans="2:24" s="209" customFormat="1" ht="12.75">
      <c r="B21" s="235"/>
      <c r="C21" s="130">
        <v>59</v>
      </c>
      <c r="D21" s="201" t="s">
        <v>19</v>
      </c>
      <c r="E21" s="149" t="s">
        <v>99</v>
      </c>
      <c r="F21" s="154">
        <v>1998</v>
      </c>
      <c r="G21" s="127" t="str">
        <f t="shared" si="0"/>
        <v>-</v>
      </c>
      <c r="H21" s="118">
        <v>50</v>
      </c>
      <c r="I21" s="119">
        <v>10.9</v>
      </c>
      <c r="J21" s="120">
        <v>51</v>
      </c>
      <c r="K21" s="121">
        <v>56.11</v>
      </c>
      <c r="L21" s="443">
        <f t="shared" si="1"/>
        <v>105.21000000000001</v>
      </c>
      <c r="M21" s="444">
        <v>50</v>
      </c>
      <c r="N21" s="445">
        <f t="shared" si="2"/>
        <v>155.21</v>
      </c>
      <c r="O21" s="118">
        <v>55</v>
      </c>
      <c r="P21" s="119">
        <v>49.93</v>
      </c>
      <c r="Q21" s="120">
        <v>57</v>
      </c>
      <c r="R21" s="121">
        <v>34.06</v>
      </c>
      <c r="S21" s="443">
        <f t="shared" si="3"/>
        <v>104.13</v>
      </c>
      <c r="T21" s="444">
        <v>0</v>
      </c>
      <c r="U21" s="446">
        <f t="shared" si="4"/>
        <v>104.13</v>
      </c>
      <c r="V21" s="251"/>
      <c r="W21" s="251"/>
      <c r="X21" s="251"/>
    </row>
    <row r="22" spans="2:24" s="209" customFormat="1" ht="13.5" thickBot="1">
      <c r="B22" s="236"/>
      <c r="C22" s="141">
        <v>60</v>
      </c>
      <c r="D22" s="393" t="s">
        <v>71</v>
      </c>
      <c r="E22" s="315" t="s">
        <v>66</v>
      </c>
      <c r="F22" s="316">
        <v>1976</v>
      </c>
      <c r="G22" s="67" t="str">
        <f t="shared" si="0"/>
        <v>-</v>
      </c>
      <c r="H22" s="167">
        <v>51</v>
      </c>
      <c r="I22" s="168">
        <v>59.1</v>
      </c>
      <c r="J22" s="169">
        <v>53</v>
      </c>
      <c r="K22" s="170">
        <v>45.79</v>
      </c>
      <c r="L22" s="449">
        <f t="shared" si="1"/>
        <v>106.69</v>
      </c>
      <c r="M22" s="450">
        <v>4</v>
      </c>
      <c r="N22" s="451">
        <f t="shared" si="2"/>
        <v>110.69</v>
      </c>
      <c r="O22" s="167">
        <v>12</v>
      </c>
      <c r="P22" s="168">
        <v>21.93</v>
      </c>
      <c r="Q22" s="169">
        <v>14</v>
      </c>
      <c r="R22" s="170">
        <v>6.65</v>
      </c>
      <c r="S22" s="449">
        <f t="shared" si="3"/>
        <v>104.72</v>
      </c>
      <c r="T22" s="450">
        <v>0</v>
      </c>
      <c r="U22" s="452">
        <f t="shared" si="4"/>
        <v>104.72</v>
      </c>
      <c r="V22" s="259"/>
      <c r="W22" s="259"/>
      <c r="X22" s="259"/>
    </row>
    <row r="23" spans="2:24" s="209" customFormat="1" ht="12.75">
      <c r="B23" s="432">
        <v>16</v>
      </c>
      <c r="C23" s="140">
        <v>62</v>
      </c>
      <c r="D23" s="438" t="s">
        <v>60</v>
      </c>
      <c r="E23" s="165" t="s">
        <v>65</v>
      </c>
      <c r="F23" s="439">
        <v>1999</v>
      </c>
      <c r="G23" s="336" t="str">
        <f t="shared" si="0"/>
        <v>U18</v>
      </c>
      <c r="H23" s="114">
        <v>54</v>
      </c>
      <c r="I23" s="115">
        <v>2.96</v>
      </c>
      <c r="J23" s="116">
        <v>56</v>
      </c>
      <c r="K23" s="117">
        <v>29.16</v>
      </c>
      <c r="L23" s="117">
        <f t="shared" si="1"/>
        <v>146.2</v>
      </c>
      <c r="M23" s="440">
        <v>0</v>
      </c>
      <c r="N23" s="441">
        <f t="shared" si="2"/>
        <v>146.2</v>
      </c>
      <c r="O23" s="114">
        <v>57</v>
      </c>
      <c r="P23" s="115">
        <v>49.57</v>
      </c>
      <c r="Q23" s="116">
        <v>59</v>
      </c>
      <c r="R23" s="117">
        <v>35.84</v>
      </c>
      <c r="S23" s="117">
        <f t="shared" si="3"/>
        <v>106.27000000000001</v>
      </c>
      <c r="T23" s="440">
        <v>0</v>
      </c>
      <c r="U23" s="442">
        <f t="shared" si="4"/>
        <v>106.27000000000001</v>
      </c>
      <c r="V23" s="140">
        <v>5</v>
      </c>
      <c r="W23" s="140" t="str">
        <f>IF(F23&lt;2001,"-",)</f>
        <v>-</v>
      </c>
      <c r="X23" s="140" t="str">
        <f>IF(F23&lt;2003,"-",)</f>
        <v>-</v>
      </c>
    </row>
    <row r="24" spans="2:24" s="209" customFormat="1" ht="12.75">
      <c r="B24" s="430">
        <v>17</v>
      </c>
      <c r="C24" s="130">
        <v>14</v>
      </c>
      <c r="D24" s="201" t="s">
        <v>106</v>
      </c>
      <c r="E24" s="149" t="s">
        <v>103</v>
      </c>
      <c r="F24" s="154">
        <v>1992</v>
      </c>
      <c r="G24" s="127" t="str">
        <f t="shared" si="0"/>
        <v>-</v>
      </c>
      <c r="H24" s="118">
        <v>1</v>
      </c>
      <c r="I24" s="119">
        <v>22.37</v>
      </c>
      <c r="J24" s="120">
        <v>3</v>
      </c>
      <c r="K24" s="121">
        <v>5.43</v>
      </c>
      <c r="L24" s="443">
        <f t="shared" si="1"/>
        <v>103.06</v>
      </c>
      <c r="M24" s="444">
        <v>6</v>
      </c>
      <c r="N24" s="445">
        <f t="shared" si="2"/>
        <v>109.06</v>
      </c>
      <c r="O24" s="118">
        <v>15</v>
      </c>
      <c r="P24" s="119">
        <v>30.71</v>
      </c>
      <c r="Q24" s="120">
        <v>17</v>
      </c>
      <c r="R24" s="121">
        <v>15.09</v>
      </c>
      <c r="S24" s="443">
        <f t="shared" si="3"/>
        <v>104.38</v>
      </c>
      <c r="T24" s="444">
        <v>2</v>
      </c>
      <c r="U24" s="446">
        <f t="shared" si="4"/>
        <v>106.38</v>
      </c>
      <c r="V24" s="143" t="str">
        <f>IF(F24&lt;1999,"-",)</f>
        <v>-</v>
      </c>
      <c r="W24" s="143" t="str">
        <f>IF(F24&lt;2001,"-",)</f>
        <v>-</v>
      </c>
      <c r="X24" s="143" t="str">
        <f>IF(F24&lt;2003,"-",)</f>
        <v>-</v>
      </c>
    </row>
    <row r="25" spans="2:24" s="209" customFormat="1" ht="12.75">
      <c r="B25" s="430">
        <v>18</v>
      </c>
      <c r="C25" s="130">
        <v>43</v>
      </c>
      <c r="D25" s="201" t="s">
        <v>101</v>
      </c>
      <c r="E25" s="149" t="s">
        <v>99</v>
      </c>
      <c r="F25" s="154">
        <v>2000</v>
      </c>
      <c r="G25" s="127" t="str">
        <f t="shared" si="0"/>
        <v>U18</v>
      </c>
      <c r="H25" s="118">
        <v>35</v>
      </c>
      <c r="I25" s="119">
        <v>3.65</v>
      </c>
      <c r="J25" s="120">
        <v>36</v>
      </c>
      <c r="K25" s="121">
        <v>59.59</v>
      </c>
      <c r="L25" s="443">
        <f t="shared" si="1"/>
        <v>115.94</v>
      </c>
      <c r="M25" s="444">
        <v>4</v>
      </c>
      <c r="N25" s="445">
        <f t="shared" si="2"/>
        <v>119.94</v>
      </c>
      <c r="O25" s="118">
        <v>44</v>
      </c>
      <c r="P25" s="119">
        <v>14.53</v>
      </c>
      <c r="Q25" s="120">
        <v>46</v>
      </c>
      <c r="R25" s="121">
        <v>2.16</v>
      </c>
      <c r="S25" s="443">
        <f t="shared" si="3"/>
        <v>107.63</v>
      </c>
      <c r="T25" s="444">
        <v>2</v>
      </c>
      <c r="U25" s="446">
        <f t="shared" si="4"/>
        <v>109.63</v>
      </c>
      <c r="V25" s="143">
        <v>6</v>
      </c>
      <c r="W25" s="143" t="str">
        <f>IF(F25&lt;2001,"-",)</f>
        <v>-</v>
      </c>
      <c r="X25" s="143" t="str">
        <f aca="true" t="shared" si="5" ref="X25:X31">IF(F25&lt;2003,"-",)</f>
        <v>-</v>
      </c>
    </row>
    <row r="26" spans="2:24" s="209" customFormat="1" ht="12.75">
      <c r="B26" s="430">
        <v>19</v>
      </c>
      <c r="C26" s="130">
        <v>58</v>
      </c>
      <c r="D26" s="389" t="s">
        <v>61</v>
      </c>
      <c r="E26" s="286" t="s">
        <v>65</v>
      </c>
      <c r="F26" s="287">
        <v>1962</v>
      </c>
      <c r="G26" s="63" t="str">
        <f t="shared" si="0"/>
        <v>-</v>
      </c>
      <c r="H26" s="118">
        <v>48</v>
      </c>
      <c r="I26" s="119">
        <v>56.53</v>
      </c>
      <c r="J26" s="120">
        <v>50</v>
      </c>
      <c r="K26" s="121">
        <v>52.77</v>
      </c>
      <c r="L26" s="443">
        <f t="shared" si="1"/>
        <v>116.24000000000001</v>
      </c>
      <c r="M26" s="444">
        <v>2</v>
      </c>
      <c r="N26" s="445">
        <f t="shared" si="2"/>
        <v>118.24000000000001</v>
      </c>
      <c r="O26" s="118">
        <v>53</v>
      </c>
      <c r="P26" s="119">
        <v>47.14</v>
      </c>
      <c r="Q26" s="120">
        <v>55</v>
      </c>
      <c r="R26" s="121">
        <v>37.85</v>
      </c>
      <c r="S26" s="443">
        <f t="shared" si="3"/>
        <v>110.71000000000001</v>
      </c>
      <c r="T26" s="444">
        <v>0</v>
      </c>
      <c r="U26" s="446">
        <f t="shared" si="4"/>
        <v>110.71000000000001</v>
      </c>
      <c r="V26" s="143" t="str">
        <f>IF(F26&lt;1999,"-",)</f>
        <v>-</v>
      </c>
      <c r="W26" s="143" t="str">
        <f>IF(F26&lt;2001,"-",)</f>
        <v>-</v>
      </c>
      <c r="X26" s="143" t="str">
        <f t="shared" si="5"/>
        <v>-</v>
      </c>
    </row>
    <row r="27" spans="2:24" s="209" customFormat="1" ht="12.75">
      <c r="B27" s="430">
        <v>20</v>
      </c>
      <c r="C27" s="143">
        <v>39</v>
      </c>
      <c r="D27" s="392" t="s">
        <v>49</v>
      </c>
      <c r="E27" s="387" t="s">
        <v>109</v>
      </c>
      <c r="F27" s="388">
        <v>2002</v>
      </c>
      <c r="G27" s="219" t="str">
        <f t="shared" si="0"/>
        <v>U16</v>
      </c>
      <c r="H27" s="118">
        <v>30</v>
      </c>
      <c r="I27" s="119">
        <v>15.64</v>
      </c>
      <c r="J27" s="120">
        <v>32</v>
      </c>
      <c r="K27" s="121">
        <v>15.17</v>
      </c>
      <c r="L27" s="121">
        <f t="shared" si="1"/>
        <v>119.53</v>
      </c>
      <c r="M27" s="453">
        <v>2</v>
      </c>
      <c r="N27" s="454">
        <f t="shared" si="2"/>
        <v>121.53</v>
      </c>
      <c r="O27" s="118">
        <v>39</v>
      </c>
      <c r="P27" s="119">
        <v>13.65</v>
      </c>
      <c r="Q27" s="120">
        <v>41</v>
      </c>
      <c r="R27" s="121">
        <v>4.81</v>
      </c>
      <c r="S27" s="121">
        <f t="shared" si="3"/>
        <v>111.16</v>
      </c>
      <c r="T27" s="453">
        <v>2</v>
      </c>
      <c r="U27" s="455">
        <f t="shared" si="4"/>
        <v>113.16</v>
      </c>
      <c r="V27" s="143">
        <v>7</v>
      </c>
      <c r="W27" s="143">
        <v>2</v>
      </c>
      <c r="X27" s="143" t="str">
        <f t="shared" si="5"/>
        <v>-</v>
      </c>
    </row>
    <row r="28" spans="2:24" s="209" customFormat="1" ht="12.75">
      <c r="B28" s="430">
        <v>21</v>
      </c>
      <c r="C28" s="130">
        <v>27</v>
      </c>
      <c r="D28" s="201" t="s">
        <v>105</v>
      </c>
      <c r="E28" s="149" t="s">
        <v>99</v>
      </c>
      <c r="F28" s="154">
        <v>1990</v>
      </c>
      <c r="G28" s="127" t="str">
        <f t="shared" si="0"/>
        <v>-</v>
      </c>
      <c r="H28" s="118">
        <v>16</v>
      </c>
      <c r="I28" s="119">
        <v>23.54</v>
      </c>
      <c r="J28" s="120">
        <v>18</v>
      </c>
      <c r="K28" s="121">
        <v>23.22</v>
      </c>
      <c r="L28" s="443">
        <f t="shared" si="1"/>
        <v>119.68</v>
      </c>
      <c r="M28" s="444">
        <v>2</v>
      </c>
      <c r="N28" s="445">
        <f t="shared" si="2"/>
        <v>121.68</v>
      </c>
      <c r="O28" s="118">
        <v>28</v>
      </c>
      <c r="P28" s="119">
        <v>24.68</v>
      </c>
      <c r="Q28" s="120">
        <v>30</v>
      </c>
      <c r="R28" s="121">
        <v>16.93</v>
      </c>
      <c r="S28" s="443">
        <f t="shared" si="3"/>
        <v>112.25</v>
      </c>
      <c r="T28" s="444">
        <v>2</v>
      </c>
      <c r="U28" s="446">
        <f t="shared" si="4"/>
        <v>114.25</v>
      </c>
      <c r="V28" s="143" t="str">
        <f>IF(F28&lt;1999,"-",)</f>
        <v>-</v>
      </c>
      <c r="W28" s="143" t="str">
        <f>IF(F28&lt;2001,"-",)</f>
        <v>-</v>
      </c>
      <c r="X28" s="143" t="str">
        <f t="shared" si="5"/>
        <v>-</v>
      </c>
    </row>
    <row r="29" spans="2:24" s="209" customFormat="1" ht="12.75">
      <c r="B29" s="430">
        <v>22</v>
      </c>
      <c r="C29" s="130">
        <v>57</v>
      </c>
      <c r="D29" s="201" t="s">
        <v>30</v>
      </c>
      <c r="E29" s="149" t="s">
        <v>89</v>
      </c>
      <c r="F29" s="154">
        <v>2003</v>
      </c>
      <c r="G29" s="127" t="str">
        <f t="shared" si="0"/>
        <v>U14</v>
      </c>
      <c r="H29" s="118">
        <v>51</v>
      </c>
      <c r="I29" s="119">
        <v>2.67</v>
      </c>
      <c r="J29" s="120">
        <v>53</v>
      </c>
      <c r="K29" s="121">
        <v>0.9</v>
      </c>
      <c r="L29" s="443">
        <f t="shared" si="1"/>
        <v>118.23</v>
      </c>
      <c r="M29" s="444">
        <v>50</v>
      </c>
      <c r="N29" s="445">
        <f t="shared" si="2"/>
        <v>168.23000000000002</v>
      </c>
      <c r="O29" s="118">
        <v>54</v>
      </c>
      <c r="P29" s="119">
        <v>46.53</v>
      </c>
      <c r="Q29" s="120">
        <v>56</v>
      </c>
      <c r="R29" s="121">
        <v>39.58</v>
      </c>
      <c r="S29" s="443">
        <f t="shared" si="3"/>
        <v>113.05</v>
      </c>
      <c r="T29" s="444">
        <v>2</v>
      </c>
      <c r="U29" s="446">
        <f t="shared" si="4"/>
        <v>115.05</v>
      </c>
      <c r="V29" s="143">
        <v>8</v>
      </c>
      <c r="W29" s="143">
        <v>3</v>
      </c>
      <c r="X29" s="143">
        <v>1</v>
      </c>
    </row>
    <row r="30" spans="2:24" s="209" customFormat="1" ht="12.75">
      <c r="B30" s="430">
        <v>23</v>
      </c>
      <c r="C30" s="130">
        <v>23</v>
      </c>
      <c r="D30" s="201" t="s">
        <v>113</v>
      </c>
      <c r="E30" s="149" t="s">
        <v>114</v>
      </c>
      <c r="F30" s="154">
        <v>2001</v>
      </c>
      <c r="G30" s="127" t="str">
        <f t="shared" si="0"/>
        <v>U16</v>
      </c>
      <c r="H30" s="118">
        <v>12</v>
      </c>
      <c r="I30" s="119">
        <v>0.43</v>
      </c>
      <c r="J30" s="120">
        <v>13</v>
      </c>
      <c r="K30" s="121">
        <v>58.55</v>
      </c>
      <c r="L30" s="443">
        <f t="shared" si="1"/>
        <v>118.12</v>
      </c>
      <c r="M30" s="444">
        <v>50</v>
      </c>
      <c r="N30" s="445">
        <f t="shared" si="2"/>
        <v>168.12</v>
      </c>
      <c r="O30" s="118">
        <v>23</v>
      </c>
      <c r="P30" s="119">
        <v>26.96</v>
      </c>
      <c r="Q30" s="120">
        <v>25</v>
      </c>
      <c r="R30" s="121">
        <v>23.33</v>
      </c>
      <c r="S30" s="443">
        <f t="shared" si="3"/>
        <v>116.37</v>
      </c>
      <c r="T30" s="444">
        <v>0</v>
      </c>
      <c r="U30" s="446">
        <f t="shared" si="4"/>
        <v>116.37</v>
      </c>
      <c r="V30" s="143">
        <v>9</v>
      </c>
      <c r="W30" s="143">
        <v>4</v>
      </c>
      <c r="X30" s="143" t="str">
        <f t="shared" si="5"/>
        <v>-</v>
      </c>
    </row>
    <row r="31" spans="2:24" s="209" customFormat="1" ht="12.75">
      <c r="B31" s="430">
        <v>24</v>
      </c>
      <c r="C31" s="130">
        <v>49</v>
      </c>
      <c r="D31" s="201" t="s">
        <v>29</v>
      </c>
      <c r="E31" s="149" t="s">
        <v>89</v>
      </c>
      <c r="F31" s="154">
        <v>2002</v>
      </c>
      <c r="G31" s="127" t="str">
        <f t="shared" si="0"/>
        <v>U16</v>
      </c>
      <c r="H31" s="118">
        <v>43</v>
      </c>
      <c r="I31" s="119">
        <v>10.1</v>
      </c>
      <c r="J31" s="120">
        <v>45</v>
      </c>
      <c r="K31" s="121">
        <v>10.68</v>
      </c>
      <c r="L31" s="443">
        <f t="shared" si="1"/>
        <v>120.58</v>
      </c>
      <c r="M31" s="444">
        <v>4</v>
      </c>
      <c r="N31" s="445">
        <f t="shared" si="2"/>
        <v>124.58</v>
      </c>
      <c r="O31" s="118">
        <v>62</v>
      </c>
      <c r="P31" s="119">
        <v>54.03</v>
      </c>
      <c r="Q31" s="120">
        <v>64</v>
      </c>
      <c r="R31" s="121">
        <v>50.87</v>
      </c>
      <c r="S31" s="443">
        <f t="shared" si="3"/>
        <v>116.84</v>
      </c>
      <c r="T31" s="444">
        <v>2</v>
      </c>
      <c r="U31" s="446">
        <f t="shared" si="4"/>
        <v>118.84</v>
      </c>
      <c r="V31" s="143">
        <v>10</v>
      </c>
      <c r="W31" s="143">
        <v>5</v>
      </c>
      <c r="X31" s="143" t="str">
        <f t="shared" si="5"/>
        <v>-</v>
      </c>
    </row>
    <row r="32" spans="2:24" s="209" customFormat="1" ht="13.5" thickBot="1">
      <c r="B32" s="431">
        <v>25</v>
      </c>
      <c r="C32" s="141">
        <v>44</v>
      </c>
      <c r="D32" s="447" t="s">
        <v>68</v>
      </c>
      <c r="E32" s="448" t="s">
        <v>66</v>
      </c>
      <c r="F32" s="369">
        <v>2004</v>
      </c>
      <c r="G32" s="202" t="str">
        <f t="shared" si="0"/>
        <v>U14</v>
      </c>
      <c r="H32" s="167">
        <v>36</v>
      </c>
      <c r="I32" s="168">
        <v>57.03</v>
      </c>
      <c r="J32" s="169">
        <v>39</v>
      </c>
      <c r="K32" s="170">
        <v>20.78</v>
      </c>
      <c r="L32" s="449">
        <f t="shared" si="1"/>
        <v>143.75</v>
      </c>
      <c r="M32" s="450">
        <v>202</v>
      </c>
      <c r="N32" s="451">
        <f t="shared" si="2"/>
        <v>345.75</v>
      </c>
      <c r="O32" s="167">
        <v>45</v>
      </c>
      <c r="P32" s="168">
        <v>54.44</v>
      </c>
      <c r="Q32" s="169">
        <v>47</v>
      </c>
      <c r="R32" s="170">
        <v>56.14</v>
      </c>
      <c r="S32" s="449">
        <f t="shared" si="3"/>
        <v>121.7</v>
      </c>
      <c r="T32" s="450">
        <v>2</v>
      </c>
      <c r="U32" s="452">
        <f t="shared" si="4"/>
        <v>123.7</v>
      </c>
      <c r="V32" s="325">
        <v>11</v>
      </c>
      <c r="W32" s="325">
        <v>6</v>
      </c>
      <c r="X32" s="325">
        <v>2</v>
      </c>
    </row>
    <row r="33" spans="1:24" s="209" customFormat="1" ht="12.75">
      <c r="A33" s="160"/>
      <c r="B33" s="4"/>
      <c r="C33" s="4"/>
      <c r="D33" s="4"/>
      <c r="E33" s="4"/>
      <c r="F33" s="4"/>
      <c r="G33" s="4"/>
      <c r="H33" s="24"/>
      <c r="I33" s="25"/>
      <c r="J33" s="24"/>
      <c r="K33" s="25"/>
      <c r="L33" s="26"/>
      <c r="M33" s="215"/>
      <c r="N33" s="27"/>
      <c r="O33" s="24"/>
      <c r="P33" s="25"/>
      <c r="Q33" s="24"/>
      <c r="R33" s="25"/>
      <c r="S33" s="26"/>
      <c r="T33" s="28"/>
      <c r="U33" s="27"/>
      <c r="V33" s="160"/>
      <c r="W33" s="160"/>
      <c r="X33" s="160"/>
    </row>
    <row r="34" spans="1:24" s="209" customFormat="1" ht="15.75">
      <c r="A34" s="160"/>
      <c r="B34" s="160"/>
      <c r="C34" s="160"/>
      <c r="D34" s="216"/>
      <c r="E34" s="216"/>
      <c r="F34" s="160"/>
      <c r="G34" s="160"/>
      <c r="H34" s="206"/>
      <c r="I34" s="207"/>
      <c r="J34" s="206"/>
      <c r="K34" s="207"/>
      <c r="L34" s="208"/>
      <c r="M34" s="206"/>
      <c r="N34" s="208"/>
      <c r="O34" s="206"/>
      <c r="P34" s="31" t="s">
        <v>127</v>
      </c>
      <c r="Q34" s="206"/>
      <c r="R34" s="207"/>
      <c r="S34" s="31" t="s">
        <v>127</v>
      </c>
      <c r="T34" s="206"/>
      <c r="U34" s="208"/>
      <c r="V34" s="160"/>
      <c r="W34" s="160"/>
      <c r="X34" s="160"/>
    </row>
    <row r="35" spans="1:24" s="209" customFormat="1" ht="18.75">
      <c r="A35" s="160"/>
      <c r="B35" s="498" t="s">
        <v>82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160"/>
      <c r="W35" s="160"/>
      <c r="X35" s="160"/>
    </row>
    <row r="36" spans="1:24" s="209" customFormat="1" ht="18.75">
      <c r="A36" s="160"/>
      <c r="B36" s="498" t="s">
        <v>24</v>
      </c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160"/>
      <c r="W36" s="160"/>
      <c r="X36" s="160"/>
    </row>
    <row r="37" spans="1:24" s="209" customFormat="1" ht="12.75">
      <c r="A37" s="160"/>
      <c r="B37" s="160"/>
      <c r="C37" s="160"/>
      <c r="D37" s="160"/>
      <c r="E37" s="160"/>
      <c r="F37" s="206"/>
      <c r="G37" s="206"/>
      <c r="H37" s="206"/>
      <c r="I37" s="207"/>
      <c r="J37" s="206"/>
      <c r="K37" s="207"/>
      <c r="L37" s="208"/>
      <c r="M37" s="206"/>
      <c r="N37" s="208"/>
      <c r="O37" s="206"/>
      <c r="P37" s="207"/>
      <c r="Q37" s="206"/>
      <c r="R37" s="207"/>
      <c r="S37" s="499" t="s">
        <v>83</v>
      </c>
      <c r="T37" s="499"/>
      <c r="U37" s="499"/>
      <c r="V37" s="160"/>
      <c r="W37" s="160"/>
      <c r="X37" s="160"/>
    </row>
    <row r="38" spans="1:24" s="209" customFormat="1" ht="15.75">
      <c r="A38" s="160"/>
      <c r="B38" s="160"/>
      <c r="C38" s="1"/>
      <c r="D38" s="1"/>
      <c r="E38" s="1"/>
      <c r="F38" s="1"/>
      <c r="G38" s="1"/>
      <c r="H38" s="14"/>
      <c r="I38" s="15"/>
      <c r="J38" s="14"/>
      <c r="K38" s="15"/>
      <c r="L38" s="16"/>
      <c r="M38" s="14"/>
      <c r="N38" s="16"/>
      <c r="O38" s="14"/>
      <c r="P38" s="15"/>
      <c r="Q38" s="14"/>
      <c r="R38" s="15"/>
      <c r="S38" s="500" t="s">
        <v>22</v>
      </c>
      <c r="T38" s="500"/>
      <c r="U38" s="500"/>
      <c r="V38" s="160"/>
      <c r="W38" s="160"/>
      <c r="X38" s="160"/>
    </row>
    <row r="39" spans="2:21" s="209" customFormat="1" ht="16.5" thickBot="1">
      <c r="B39" s="160"/>
      <c r="C39" s="80"/>
      <c r="D39" s="1" t="s">
        <v>137</v>
      </c>
      <c r="E39" s="80"/>
      <c r="F39" s="80"/>
      <c r="G39" s="80"/>
      <c r="H39" s="81"/>
      <c r="I39" s="82"/>
      <c r="J39" s="81"/>
      <c r="K39" s="82"/>
      <c r="L39" s="83"/>
      <c r="M39" s="81"/>
      <c r="N39" s="83"/>
      <c r="O39" s="81"/>
      <c r="P39" s="82"/>
      <c r="Q39" s="81"/>
      <c r="R39" s="82"/>
      <c r="S39" s="53"/>
      <c r="T39" s="53"/>
      <c r="U39" s="53"/>
    </row>
    <row r="40" spans="2:24" s="209" customFormat="1" ht="12.75">
      <c r="B40" s="432">
        <v>26</v>
      </c>
      <c r="C40" s="140">
        <v>41</v>
      </c>
      <c r="D40" s="438" t="s">
        <v>92</v>
      </c>
      <c r="E40" s="165" t="s">
        <v>88</v>
      </c>
      <c r="F40" s="439">
        <v>2000</v>
      </c>
      <c r="G40" s="336" t="str">
        <f aca="true" t="shared" si="6" ref="G40:G46">IF(F40&gt;=2003,"U14",IF(F40&gt;=2001,"U16",IF(F40&gt;=1999,"U18","-")))</f>
        <v>U18</v>
      </c>
      <c r="H40" s="114">
        <v>39</v>
      </c>
      <c r="I40" s="115">
        <v>23.33</v>
      </c>
      <c r="J40" s="116">
        <v>42</v>
      </c>
      <c r="K40" s="117">
        <v>31.62</v>
      </c>
      <c r="L40" s="117">
        <f aca="true" t="shared" si="7" ref="L40:L67">(J40-H40)*60+(K40-I40)</f>
        <v>188.29</v>
      </c>
      <c r="M40" s="440" t="s">
        <v>41</v>
      </c>
      <c r="N40" s="441">
        <f aca="true" t="shared" si="8" ref="N40:N65">SUM(L40:M40)</f>
        <v>188.29</v>
      </c>
      <c r="O40" s="114">
        <v>61</v>
      </c>
      <c r="P40" s="115">
        <v>50.62</v>
      </c>
      <c r="Q40" s="116">
        <v>64</v>
      </c>
      <c r="R40" s="117">
        <v>2.63</v>
      </c>
      <c r="S40" s="117">
        <f aca="true" t="shared" si="9" ref="S40:S67">(Q40-O40)*60+(R40-P40)</f>
        <v>132.01</v>
      </c>
      <c r="T40" s="440">
        <v>0</v>
      </c>
      <c r="U40" s="442">
        <f aca="true" t="shared" si="10" ref="U40:U64">SUM(S40:T40)</f>
        <v>132.01</v>
      </c>
      <c r="V40" s="140">
        <v>12</v>
      </c>
      <c r="W40" s="140" t="str">
        <f>IF(F40&lt;2001,"-",)</f>
        <v>-</v>
      </c>
      <c r="X40" s="140" t="str">
        <f>IF(F40&lt;2003,"-",)</f>
        <v>-</v>
      </c>
    </row>
    <row r="41" spans="2:24" s="209" customFormat="1" ht="12.75">
      <c r="B41" s="430">
        <v>27</v>
      </c>
      <c r="C41" s="130">
        <v>13</v>
      </c>
      <c r="D41" s="201" t="s">
        <v>107</v>
      </c>
      <c r="E41" s="149" t="s">
        <v>99</v>
      </c>
      <c r="F41" s="154">
        <v>2003</v>
      </c>
      <c r="G41" s="127" t="str">
        <f t="shared" si="6"/>
        <v>U14</v>
      </c>
      <c r="H41" s="118">
        <v>0</v>
      </c>
      <c r="I41" s="119">
        <v>24.17</v>
      </c>
      <c r="J41" s="120">
        <v>2</v>
      </c>
      <c r="K41" s="121">
        <v>33.41</v>
      </c>
      <c r="L41" s="443">
        <f t="shared" si="7"/>
        <v>129.24</v>
      </c>
      <c r="M41" s="444">
        <v>2</v>
      </c>
      <c r="N41" s="445">
        <f t="shared" si="8"/>
        <v>131.24</v>
      </c>
      <c r="O41" s="118">
        <v>14</v>
      </c>
      <c r="P41" s="119">
        <v>31.81</v>
      </c>
      <c r="Q41" s="120">
        <v>16</v>
      </c>
      <c r="R41" s="121">
        <v>46.86</v>
      </c>
      <c r="S41" s="443">
        <f t="shared" si="9"/>
        <v>135.05</v>
      </c>
      <c r="T41" s="444">
        <v>0</v>
      </c>
      <c r="U41" s="446">
        <f t="shared" si="10"/>
        <v>135.05</v>
      </c>
      <c r="V41" s="143">
        <v>13</v>
      </c>
      <c r="W41" s="143">
        <v>7</v>
      </c>
      <c r="X41" s="143">
        <v>3</v>
      </c>
    </row>
    <row r="42" spans="2:24" s="209" customFormat="1" ht="12.75">
      <c r="B42" s="430">
        <v>28</v>
      </c>
      <c r="C42" s="130">
        <v>50</v>
      </c>
      <c r="D42" s="201" t="s">
        <v>47</v>
      </c>
      <c r="E42" s="149" t="s">
        <v>66</v>
      </c>
      <c r="F42" s="154">
        <v>2001</v>
      </c>
      <c r="G42" s="127" t="str">
        <f t="shared" si="6"/>
        <v>U16</v>
      </c>
      <c r="H42" s="118">
        <v>22</v>
      </c>
      <c r="I42" s="119">
        <v>52.32</v>
      </c>
      <c r="J42" s="120">
        <v>25</v>
      </c>
      <c r="K42" s="121">
        <v>54.76</v>
      </c>
      <c r="L42" s="443">
        <f t="shared" si="7"/>
        <v>182.44</v>
      </c>
      <c r="M42" s="444">
        <v>2</v>
      </c>
      <c r="N42" s="445">
        <f t="shared" si="8"/>
        <v>184.44</v>
      </c>
      <c r="O42" s="118">
        <v>50</v>
      </c>
      <c r="P42" s="119">
        <v>49.73</v>
      </c>
      <c r="Q42" s="120">
        <v>53</v>
      </c>
      <c r="R42" s="121">
        <v>10.53</v>
      </c>
      <c r="S42" s="443">
        <f t="shared" si="9"/>
        <v>140.8</v>
      </c>
      <c r="T42" s="444">
        <v>2</v>
      </c>
      <c r="U42" s="446">
        <f t="shared" si="10"/>
        <v>142.8</v>
      </c>
      <c r="V42" s="143">
        <v>14</v>
      </c>
      <c r="W42" s="143">
        <v>8</v>
      </c>
      <c r="X42" s="143" t="str">
        <f>IF(F42&lt;2003,"-",)</f>
        <v>-</v>
      </c>
    </row>
    <row r="43" spans="2:24" s="209" customFormat="1" ht="12.75">
      <c r="B43" s="469">
        <v>29</v>
      </c>
      <c r="C43" s="130">
        <v>35</v>
      </c>
      <c r="D43" s="201" t="s">
        <v>102</v>
      </c>
      <c r="E43" s="149" t="s">
        <v>103</v>
      </c>
      <c r="F43" s="154">
        <v>1997</v>
      </c>
      <c r="G43" s="127" t="str">
        <f t="shared" si="6"/>
        <v>-</v>
      </c>
      <c r="H43" s="470">
        <v>24</v>
      </c>
      <c r="I43" s="471">
        <v>1.05</v>
      </c>
      <c r="J43" s="472">
        <v>25</v>
      </c>
      <c r="K43" s="443">
        <v>54.76</v>
      </c>
      <c r="L43" s="443">
        <f t="shared" si="7"/>
        <v>113.71000000000001</v>
      </c>
      <c r="M43" s="444">
        <v>52</v>
      </c>
      <c r="N43" s="445">
        <f t="shared" si="8"/>
        <v>165.71</v>
      </c>
      <c r="O43" s="470">
        <v>33</v>
      </c>
      <c r="P43" s="471">
        <v>39.28</v>
      </c>
      <c r="Q43" s="472">
        <v>35</v>
      </c>
      <c r="R43" s="443">
        <v>48.41</v>
      </c>
      <c r="S43" s="443">
        <f t="shared" si="9"/>
        <v>129.13</v>
      </c>
      <c r="T43" s="444">
        <v>52</v>
      </c>
      <c r="U43" s="446">
        <f t="shared" si="10"/>
        <v>181.13</v>
      </c>
      <c r="V43" s="130" t="str">
        <f>IF(F43&lt;1999,"-",)</f>
        <v>-</v>
      </c>
      <c r="W43" s="130" t="str">
        <f>IF(F43&lt;2001,"-",)</f>
        <v>-</v>
      </c>
      <c r="X43" s="130" t="str">
        <f>IF(F43&lt;2003,"-",)</f>
        <v>-</v>
      </c>
    </row>
    <row r="44" spans="2:24" s="209" customFormat="1" ht="12.75">
      <c r="B44" s="156">
        <v>30</v>
      </c>
      <c r="C44" s="143">
        <v>15</v>
      </c>
      <c r="D44" s="392" t="s">
        <v>45</v>
      </c>
      <c r="E44" s="387" t="s">
        <v>122</v>
      </c>
      <c r="F44" s="388">
        <v>2002</v>
      </c>
      <c r="G44" s="219" t="str">
        <f t="shared" si="6"/>
        <v>U16</v>
      </c>
      <c r="H44" s="118">
        <v>2</v>
      </c>
      <c r="I44" s="119">
        <v>14.53</v>
      </c>
      <c r="J44" s="120">
        <v>4</v>
      </c>
      <c r="K44" s="121">
        <v>25.62</v>
      </c>
      <c r="L44" s="121">
        <f t="shared" si="7"/>
        <v>131.09</v>
      </c>
      <c r="M44" s="453">
        <v>152</v>
      </c>
      <c r="N44" s="454">
        <f t="shared" si="8"/>
        <v>283.09000000000003</v>
      </c>
      <c r="O44" s="118">
        <v>16</v>
      </c>
      <c r="P44" s="119">
        <v>27.09</v>
      </c>
      <c r="Q44" s="120">
        <v>18</v>
      </c>
      <c r="R44" s="121">
        <v>36.17</v>
      </c>
      <c r="S44" s="121">
        <f t="shared" si="9"/>
        <v>129.08</v>
      </c>
      <c r="T44" s="453">
        <v>54</v>
      </c>
      <c r="U44" s="455">
        <f t="shared" si="10"/>
        <v>183.08</v>
      </c>
      <c r="V44" s="457">
        <v>15</v>
      </c>
      <c r="W44" s="457">
        <v>9</v>
      </c>
      <c r="X44" s="457" t="str">
        <f>IF(F44&lt;2003,"-",)</f>
        <v>-</v>
      </c>
    </row>
    <row r="45" spans="2:24" s="209" customFormat="1" ht="12.75">
      <c r="B45" s="156">
        <v>31</v>
      </c>
      <c r="C45" s="130">
        <v>28</v>
      </c>
      <c r="D45" s="201" t="s">
        <v>96</v>
      </c>
      <c r="E45" s="149" t="s">
        <v>97</v>
      </c>
      <c r="F45" s="154">
        <v>2004</v>
      </c>
      <c r="G45" s="127" t="str">
        <f t="shared" si="6"/>
        <v>U14</v>
      </c>
      <c r="H45" s="118">
        <v>17</v>
      </c>
      <c r="I45" s="119">
        <v>19</v>
      </c>
      <c r="J45" s="120">
        <v>20</v>
      </c>
      <c r="K45" s="121">
        <v>12.84</v>
      </c>
      <c r="L45" s="443">
        <f t="shared" si="7"/>
        <v>173.84</v>
      </c>
      <c r="M45" s="444">
        <v>108</v>
      </c>
      <c r="N45" s="445">
        <f t="shared" si="8"/>
        <v>281.84000000000003</v>
      </c>
      <c r="O45" s="118">
        <v>29</v>
      </c>
      <c r="P45" s="119">
        <v>25.18</v>
      </c>
      <c r="Q45" s="120">
        <v>31</v>
      </c>
      <c r="R45" s="121">
        <v>56.39</v>
      </c>
      <c r="S45" s="443">
        <f t="shared" si="9"/>
        <v>151.21</v>
      </c>
      <c r="T45" s="444">
        <v>50</v>
      </c>
      <c r="U45" s="446">
        <f t="shared" si="10"/>
        <v>201.21</v>
      </c>
      <c r="V45" s="143">
        <v>16</v>
      </c>
      <c r="W45" s="143">
        <v>10</v>
      </c>
      <c r="X45" s="143">
        <v>4</v>
      </c>
    </row>
    <row r="46" spans="2:24" s="209" customFormat="1" ht="12.75">
      <c r="B46" s="156">
        <v>32</v>
      </c>
      <c r="C46" s="130">
        <v>48</v>
      </c>
      <c r="D46" s="389" t="s">
        <v>77</v>
      </c>
      <c r="E46" s="286" t="s">
        <v>91</v>
      </c>
      <c r="F46" s="287">
        <v>2002</v>
      </c>
      <c r="G46" s="63" t="str">
        <f t="shared" si="6"/>
        <v>U16</v>
      </c>
      <c r="H46" s="118">
        <v>42</v>
      </c>
      <c r="I46" s="119">
        <v>6.22</v>
      </c>
      <c r="J46" s="120">
        <v>44</v>
      </c>
      <c r="K46" s="121">
        <v>12.29</v>
      </c>
      <c r="L46" s="443">
        <f t="shared" si="7"/>
        <v>126.07</v>
      </c>
      <c r="M46" s="444">
        <v>160</v>
      </c>
      <c r="N46" s="445">
        <f t="shared" si="8"/>
        <v>286.07</v>
      </c>
      <c r="O46" s="118">
        <v>49</v>
      </c>
      <c r="P46" s="119">
        <v>24.87</v>
      </c>
      <c r="Q46" s="120">
        <v>51</v>
      </c>
      <c r="R46" s="121">
        <v>58.76</v>
      </c>
      <c r="S46" s="443">
        <f t="shared" si="9"/>
        <v>153.89</v>
      </c>
      <c r="T46" s="444">
        <v>54</v>
      </c>
      <c r="U46" s="446">
        <f t="shared" si="10"/>
        <v>207.89</v>
      </c>
      <c r="V46" s="143">
        <v>17</v>
      </c>
      <c r="W46" s="143">
        <v>11</v>
      </c>
      <c r="X46" s="143" t="str">
        <f>IF(F46&lt;2003,"-",)</f>
        <v>-</v>
      </c>
    </row>
    <row r="47" spans="2:24" s="209" customFormat="1" ht="12.75">
      <c r="B47" s="156">
        <v>33</v>
      </c>
      <c r="C47" s="130">
        <v>26</v>
      </c>
      <c r="D47" s="201" t="s">
        <v>94</v>
      </c>
      <c r="E47" s="149" t="s">
        <v>88</v>
      </c>
      <c r="F47" s="154">
        <v>2002</v>
      </c>
      <c r="G47" s="127" t="s">
        <v>134</v>
      </c>
      <c r="H47" s="118">
        <v>15</v>
      </c>
      <c r="I47" s="119">
        <v>19.49</v>
      </c>
      <c r="J47" s="120">
        <v>18</v>
      </c>
      <c r="K47" s="121">
        <v>54.82</v>
      </c>
      <c r="L47" s="443">
        <f t="shared" si="7"/>
        <v>215.32999999999998</v>
      </c>
      <c r="M47" s="444">
        <v>204</v>
      </c>
      <c r="N47" s="445">
        <f t="shared" si="8"/>
        <v>419.33</v>
      </c>
      <c r="O47" s="118">
        <v>27</v>
      </c>
      <c r="P47" s="119">
        <v>16.27</v>
      </c>
      <c r="Q47" s="120">
        <v>29</v>
      </c>
      <c r="R47" s="121">
        <v>52.02</v>
      </c>
      <c r="S47" s="443">
        <f t="shared" si="9"/>
        <v>155.75</v>
      </c>
      <c r="T47" s="444">
        <v>60</v>
      </c>
      <c r="U47" s="446">
        <f t="shared" si="10"/>
        <v>215.75</v>
      </c>
      <c r="V47" s="143">
        <v>18</v>
      </c>
      <c r="W47" s="143">
        <v>12</v>
      </c>
      <c r="X47" s="143" t="str">
        <f>IF(F47&lt;2003,"-",)</f>
        <v>-</v>
      </c>
    </row>
    <row r="48" spans="2:24" s="209" customFormat="1" ht="12.75">
      <c r="B48" s="156">
        <v>34</v>
      </c>
      <c r="C48" s="130">
        <v>37</v>
      </c>
      <c r="D48" s="201" t="s">
        <v>44</v>
      </c>
      <c r="E48" s="149" t="s">
        <v>90</v>
      </c>
      <c r="F48" s="154">
        <v>2004</v>
      </c>
      <c r="G48" s="127" t="str">
        <f aca="true" t="shared" si="11" ref="G48:G67">IF(F48&gt;=2003,"U14",IF(F48&gt;=2001,"U16",IF(F48&gt;=1999,"U18","-")))</f>
        <v>U14</v>
      </c>
      <c r="H48" s="118">
        <v>27</v>
      </c>
      <c r="I48" s="119">
        <v>53.97</v>
      </c>
      <c r="J48" s="120">
        <v>30</v>
      </c>
      <c r="K48" s="121">
        <v>49.2</v>
      </c>
      <c r="L48" s="443">
        <f t="shared" si="7"/>
        <v>175.23000000000002</v>
      </c>
      <c r="M48" s="444">
        <v>104</v>
      </c>
      <c r="N48" s="445">
        <f t="shared" si="8"/>
        <v>279.23</v>
      </c>
      <c r="O48" s="118">
        <v>41</v>
      </c>
      <c r="P48" s="119">
        <v>25.46</v>
      </c>
      <c r="Q48" s="120">
        <v>44</v>
      </c>
      <c r="R48" s="121">
        <v>39.41</v>
      </c>
      <c r="S48" s="443">
        <f t="shared" si="9"/>
        <v>193.95</v>
      </c>
      <c r="T48" s="444">
        <v>50</v>
      </c>
      <c r="U48" s="446">
        <f t="shared" si="10"/>
        <v>243.95</v>
      </c>
      <c r="V48" s="143">
        <v>19</v>
      </c>
      <c r="W48" s="143">
        <v>13</v>
      </c>
      <c r="X48" s="143">
        <v>5</v>
      </c>
    </row>
    <row r="49" spans="2:24" s="209" customFormat="1" ht="12.75">
      <c r="B49" s="156">
        <v>35</v>
      </c>
      <c r="C49" s="130">
        <v>29</v>
      </c>
      <c r="D49" s="201" t="s">
        <v>110</v>
      </c>
      <c r="E49" s="149" t="s">
        <v>109</v>
      </c>
      <c r="F49" s="154">
        <v>2003</v>
      </c>
      <c r="G49" s="127" t="str">
        <f t="shared" si="11"/>
        <v>U14</v>
      </c>
      <c r="H49" s="118">
        <v>18</v>
      </c>
      <c r="I49" s="119">
        <v>38.56</v>
      </c>
      <c r="J49" s="120">
        <v>20</v>
      </c>
      <c r="K49" s="121">
        <v>46.71</v>
      </c>
      <c r="L49" s="443">
        <f t="shared" si="7"/>
        <v>128.15</v>
      </c>
      <c r="M49" s="444">
        <v>208</v>
      </c>
      <c r="N49" s="445">
        <f t="shared" si="8"/>
        <v>336.15</v>
      </c>
      <c r="O49" s="118">
        <v>32</v>
      </c>
      <c r="P49" s="119">
        <v>18.01</v>
      </c>
      <c r="Q49" s="120">
        <v>34</v>
      </c>
      <c r="R49" s="121">
        <v>48.41</v>
      </c>
      <c r="S49" s="443">
        <f t="shared" si="9"/>
        <v>150.4</v>
      </c>
      <c r="T49" s="444">
        <v>106</v>
      </c>
      <c r="U49" s="446">
        <f t="shared" si="10"/>
        <v>256.4</v>
      </c>
      <c r="V49" s="143">
        <v>20</v>
      </c>
      <c r="W49" s="143">
        <v>14</v>
      </c>
      <c r="X49" s="143">
        <v>6</v>
      </c>
    </row>
    <row r="50" spans="2:24" s="209" customFormat="1" ht="12.75">
      <c r="B50" s="156">
        <v>36</v>
      </c>
      <c r="C50" s="130">
        <v>45</v>
      </c>
      <c r="D50" s="201" t="s">
        <v>46</v>
      </c>
      <c r="E50" s="149" t="s">
        <v>88</v>
      </c>
      <c r="F50" s="154">
        <v>2002</v>
      </c>
      <c r="G50" s="127" t="str">
        <f t="shared" si="11"/>
        <v>U16</v>
      </c>
      <c r="H50" s="118">
        <v>38</v>
      </c>
      <c r="I50" s="119">
        <v>19.93</v>
      </c>
      <c r="J50" s="120">
        <v>40</v>
      </c>
      <c r="K50" s="121">
        <v>32.74</v>
      </c>
      <c r="L50" s="443">
        <f t="shared" si="7"/>
        <v>132.81</v>
      </c>
      <c r="M50" s="444">
        <v>54</v>
      </c>
      <c r="N50" s="445">
        <f t="shared" si="8"/>
        <v>186.81</v>
      </c>
      <c r="O50" s="118">
        <v>60</v>
      </c>
      <c r="P50" s="119">
        <v>40.81</v>
      </c>
      <c r="Q50" s="120">
        <v>64</v>
      </c>
      <c r="R50" s="121">
        <v>2.63</v>
      </c>
      <c r="S50" s="443">
        <f t="shared" si="9"/>
        <v>201.82</v>
      </c>
      <c r="T50" s="444">
        <v>56</v>
      </c>
      <c r="U50" s="446">
        <f t="shared" si="10"/>
        <v>257.82</v>
      </c>
      <c r="V50" s="143">
        <v>21</v>
      </c>
      <c r="W50" s="143">
        <v>15</v>
      </c>
      <c r="X50" s="143" t="str">
        <f>IF(F50&lt;2003,"-",)</f>
        <v>-</v>
      </c>
    </row>
    <row r="51" spans="2:24" s="209" customFormat="1" ht="12.75">
      <c r="B51" s="156">
        <v>37</v>
      </c>
      <c r="C51" s="130">
        <v>38</v>
      </c>
      <c r="D51" s="389" t="s">
        <v>78</v>
      </c>
      <c r="E51" s="286" t="s">
        <v>91</v>
      </c>
      <c r="F51" s="287">
        <v>2003</v>
      </c>
      <c r="G51" s="63" t="str">
        <f t="shared" si="11"/>
        <v>U14</v>
      </c>
      <c r="H51" s="118">
        <v>29</v>
      </c>
      <c r="I51" s="119">
        <v>8.65</v>
      </c>
      <c r="J51" s="120">
        <v>32</v>
      </c>
      <c r="K51" s="121">
        <v>5.53</v>
      </c>
      <c r="L51" s="443">
        <f t="shared" si="7"/>
        <v>176.88</v>
      </c>
      <c r="M51" s="444">
        <v>154</v>
      </c>
      <c r="N51" s="445">
        <f t="shared" si="8"/>
        <v>330.88</v>
      </c>
      <c r="O51" s="118">
        <v>37</v>
      </c>
      <c r="P51" s="119">
        <v>52.59</v>
      </c>
      <c r="Q51" s="120">
        <v>40</v>
      </c>
      <c r="R51" s="121">
        <v>31.31</v>
      </c>
      <c r="S51" s="443">
        <f t="shared" si="9"/>
        <v>158.72</v>
      </c>
      <c r="T51" s="444">
        <v>104</v>
      </c>
      <c r="U51" s="446">
        <f t="shared" si="10"/>
        <v>262.72</v>
      </c>
      <c r="V51" s="143">
        <v>22</v>
      </c>
      <c r="W51" s="143">
        <v>16</v>
      </c>
      <c r="X51" s="143">
        <v>7</v>
      </c>
    </row>
    <row r="52" spans="2:24" s="209" customFormat="1" ht="12.75">
      <c r="B52" s="156">
        <v>38</v>
      </c>
      <c r="C52" s="130">
        <v>42</v>
      </c>
      <c r="D52" s="201" t="s">
        <v>74</v>
      </c>
      <c r="E52" s="149" t="s">
        <v>91</v>
      </c>
      <c r="F52" s="154">
        <v>2005</v>
      </c>
      <c r="G52" s="127" t="str">
        <f t="shared" si="11"/>
        <v>U14</v>
      </c>
      <c r="H52" s="118">
        <v>33</v>
      </c>
      <c r="I52" s="119">
        <v>31.86</v>
      </c>
      <c r="J52" s="120">
        <v>36</v>
      </c>
      <c r="K52" s="121">
        <v>5.32</v>
      </c>
      <c r="L52" s="443">
        <f t="shared" si="7"/>
        <v>153.46</v>
      </c>
      <c r="M52" s="444">
        <v>152</v>
      </c>
      <c r="N52" s="445">
        <f t="shared" si="8"/>
        <v>305.46000000000004</v>
      </c>
      <c r="O52" s="118">
        <v>42</v>
      </c>
      <c r="P52" s="119">
        <v>54.05</v>
      </c>
      <c r="Q52" s="120">
        <v>45</v>
      </c>
      <c r="R52" s="121">
        <v>37.31</v>
      </c>
      <c r="S52" s="443">
        <f t="shared" si="9"/>
        <v>163.26</v>
      </c>
      <c r="T52" s="444">
        <v>106</v>
      </c>
      <c r="U52" s="446">
        <f t="shared" si="10"/>
        <v>269.26</v>
      </c>
      <c r="V52" s="143">
        <v>23</v>
      </c>
      <c r="W52" s="143">
        <v>17</v>
      </c>
      <c r="X52" s="143">
        <v>8</v>
      </c>
    </row>
    <row r="53" spans="2:24" s="209" customFormat="1" ht="12.75">
      <c r="B53" s="156">
        <v>39</v>
      </c>
      <c r="C53" s="130">
        <v>54</v>
      </c>
      <c r="D53" s="389" t="s">
        <v>76</v>
      </c>
      <c r="E53" s="286" t="s">
        <v>91</v>
      </c>
      <c r="F53" s="287">
        <v>2008</v>
      </c>
      <c r="G53" s="63" t="str">
        <f t="shared" si="11"/>
        <v>U14</v>
      </c>
      <c r="H53" s="118">
        <v>46</v>
      </c>
      <c r="I53" s="119">
        <v>30.71</v>
      </c>
      <c r="J53" s="120">
        <v>49</v>
      </c>
      <c r="K53" s="121">
        <v>30.58</v>
      </c>
      <c r="L53" s="443">
        <f t="shared" si="7"/>
        <v>179.87</v>
      </c>
      <c r="M53" s="444">
        <v>54</v>
      </c>
      <c r="N53" s="445">
        <f t="shared" si="8"/>
        <v>233.87</v>
      </c>
      <c r="O53" s="118">
        <v>52</v>
      </c>
      <c r="P53" s="119">
        <v>30.08</v>
      </c>
      <c r="Q53" s="120">
        <v>55</v>
      </c>
      <c r="R53" s="121">
        <v>13.23</v>
      </c>
      <c r="S53" s="443">
        <f t="shared" si="9"/>
        <v>163.15</v>
      </c>
      <c r="T53" s="444">
        <v>160</v>
      </c>
      <c r="U53" s="446">
        <f t="shared" si="10"/>
        <v>323.15</v>
      </c>
      <c r="V53" s="143">
        <v>24</v>
      </c>
      <c r="W53" s="143">
        <v>18</v>
      </c>
      <c r="X53" s="143">
        <v>9</v>
      </c>
    </row>
    <row r="54" spans="2:24" s="209" customFormat="1" ht="12.75">
      <c r="B54" s="156">
        <v>40</v>
      </c>
      <c r="C54" s="130">
        <v>40</v>
      </c>
      <c r="D54" s="201" t="s">
        <v>69</v>
      </c>
      <c r="E54" s="149" t="s">
        <v>66</v>
      </c>
      <c r="F54" s="154">
        <v>2004</v>
      </c>
      <c r="G54" s="127" t="str">
        <f t="shared" si="11"/>
        <v>U14</v>
      </c>
      <c r="H54" s="118">
        <v>31</v>
      </c>
      <c r="I54" s="119">
        <v>15.48</v>
      </c>
      <c r="J54" s="120">
        <v>33</v>
      </c>
      <c r="K54" s="121">
        <v>23.44</v>
      </c>
      <c r="L54" s="443">
        <f t="shared" si="7"/>
        <v>127.96000000000001</v>
      </c>
      <c r="M54" s="444">
        <v>52</v>
      </c>
      <c r="N54" s="445">
        <f t="shared" si="8"/>
        <v>179.96</v>
      </c>
      <c r="O54" s="118">
        <v>40</v>
      </c>
      <c r="P54" s="119">
        <v>10.74</v>
      </c>
      <c r="Q54" s="120">
        <v>42</v>
      </c>
      <c r="R54" s="121">
        <v>31.85</v>
      </c>
      <c r="S54" s="443">
        <f t="shared" si="9"/>
        <v>141.11</v>
      </c>
      <c r="T54" s="444">
        <v>202</v>
      </c>
      <c r="U54" s="446">
        <f t="shared" si="10"/>
        <v>343.11</v>
      </c>
      <c r="V54" s="143">
        <v>25</v>
      </c>
      <c r="W54" s="143">
        <v>19</v>
      </c>
      <c r="X54" s="143">
        <v>10</v>
      </c>
    </row>
    <row r="55" spans="2:24" s="209" customFormat="1" ht="12.75">
      <c r="B55" s="156">
        <v>41</v>
      </c>
      <c r="C55" s="130">
        <v>22</v>
      </c>
      <c r="D55" s="201" t="s">
        <v>111</v>
      </c>
      <c r="E55" s="149" t="s">
        <v>109</v>
      </c>
      <c r="F55" s="154">
        <v>2002</v>
      </c>
      <c r="G55" s="127" t="str">
        <f t="shared" si="11"/>
        <v>U16</v>
      </c>
      <c r="H55" s="118">
        <v>10</v>
      </c>
      <c r="I55" s="119">
        <v>54.38</v>
      </c>
      <c r="J55" s="120">
        <v>13</v>
      </c>
      <c r="K55" s="121">
        <v>14.59</v>
      </c>
      <c r="L55" s="443">
        <f t="shared" si="7"/>
        <v>140.20999999999998</v>
      </c>
      <c r="M55" s="444">
        <v>210</v>
      </c>
      <c r="N55" s="445">
        <f t="shared" si="8"/>
        <v>350.21</v>
      </c>
      <c r="O55" s="118">
        <v>22</v>
      </c>
      <c r="P55" s="119">
        <v>26.06</v>
      </c>
      <c r="Q55" s="120">
        <v>24</v>
      </c>
      <c r="R55" s="121">
        <v>48.57</v>
      </c>
      <c r="S55" s="443">
        <f t="shared" si="9"/>
        <v>142.51</v>
      </c>
      <c r="T55" s="444">
        <v>206</v>
      </c>
      <c r="U55" s="446">
        <f t="shared" si="10"/>
        <v>348.51</v>
      </c>
      <c r="V55" s="143">
        <v>26</v>
      </c>
      <c r="W55" s="143">
        <v>20</v>
      </c>
      <c r="X55" s="143" t="str">
        <f>IF(F55&lt;2003,"-",)</f>
        <v>-</v>
      </c>
    </row>
    <row r="56" spans="2:24" s="209" customFormat="1" ht="12.75">
      <c r="B56" s="156">
        <v>42</v>
      </c>
      <c r="C56" s="130">
        <v>36</v>
      </c>
      <c r="D56" s="201" t="s">
        <v>75</v>
      </c>
      <c r="E56" s="149" t="s">
        <v>91</v>
      </c>
      <c r="F56" s="154">
        <v>2006</v>
      </c>
      <c r="G56" s="127" t="str">
        <f t="shared" si="11"/>
        <v>U14</v>
      </c>
      <c r="H56" s="118">
        <v>25</v>
      </c>
      <c r="I56" s="119">
        <v>10</v>
      </c>
      <c r="J56" s="120">
        <v>27</v>
      </c>
      <c r="K56" s="121">
        <v>30.59</v>
      </c>
      <c r="L56" s="443">
        <f t="shared" si="7"/>
        <v>140.59</v>
      </c>
      <c r="M56" s="444">
        <v>652</v>
      </c>
      <c r="N56" s="445">
        <f t="shared" si="8"/>
        <v>792.59</v>
      </c>
      <c r="O56" s="118">
        <v>35</v>
      </c>
      <c r="P56" s="119">
        <v>14.02</v>
      </c>
      <c r="Q56" s="120">
        <v>37</v>
      </c>
      <c r="R56" s="121">
        <v>47.87</v>
      </c>
      <c r="S56" s="443">
        <f t="shared" si="9"/>
        <v>153.85</v>
      </c>
      <c r="T56" s="444">
        <v>258</v>
      </c>
      <c r="U56" s="446">
        <f t="shared" si="10"/>
        <v>411.85</v>
      </c>
      <c r="V56" s="143">
        <v>27</v>
      </c>
      <c r="W56" s="143">
        <v>21</v>
      </c>
      <c r="X56" s="143">
        <v>11</v>
      </c>
    </row>
    <row r="57" spans="2:24" s="209" customFormat="1" ht="12.75">
      <c r="B57" s="156">
        <v>43</v>
      </c>
      <c r="C57" s="130">
        <v>19</v>
      </c>
      <c r="D57" s="201" t="s">
        <v>123</v>
      </c>
      <c r="E57" s="149" t="s">
        <v>122</v>
      </c>
      <c r="F57" s="154">
        <v>2003</v>
      </c>
      <c r="G57" s="127" t="str">
        <f t="shared" si="11"/>
        <v>U14</v>
      </c>
      <c r="H57" s="118">
        <v>7</v>
      </c>
      <c r="I57" s="119">
        <v>51.44</v>
      </c>
      <c r="J57" s="120">
        <v>10</v>
      </c>
      <c r="K57" s="121">
        <v>32.97</v>
      </c>
      <c r="L57" s="443">
        <f t="shared" si="7"/>
        <v>161.53</v>
      </c>
      <c r="M57" s="444">
        <v>156</v>
      </c>
      <c r="N57" s="445">
        <f t="shared" si="8"/>
        <v>317.53</v>
      </c>
      <c r="O57" s="118">
        <v>20</v>
      </c>
      <c r="P57" s="119">
        <v>8.07</v>
      </c>
      <c r="Q57" s="120">
        <v>22</v>
      </c>
      <c r="R57" s="121">
        <v>25.81</v>
      </c>
      <c r="S57" s="443">
        <f t="shared" si="9"/>
        <v>137.74</v>
      </c>
      <c r="T57" s="444">
        <v>304</v>
      </c>
      <c r="U57" s="446">
        <f t="shared" si="10"/>
        <v>441.74</v>
      </c>
      <c r="V57" s="143">
        <v>28</v>
      </c>
      <c r="W57" s="143">
        <v>22</v>
      </c>
      <c r="X57" s="143">
        <v>12</v>
      </c>
    </row>
    <row r="58" spans="2:24" s="209" customFormat="1" ht="12.75">
      <c r="B58" s="156">
        <v>44</v>
      </c>
      <c r="C58" s="130">
        <v>25</v>
      </c>
      <c r="D58" s="201" t="s">
        <v>33</v>
      </c>
      <c r="E58" s="149" t="s">
        <v>117</v>
      </c>
      <c r="F58" s="154">
        <v>2004</v>
      </c>
      <c r="G58" s="127" t="str">
        <f t="shared" si="11"/>
        <v>U14</v>
      </c>
      <c r="H58" s="118">
        <v>14</v>
      </c>
      <c r="I58" s="119">
        <v>9.7</v>
      </c>
      <c r="J58" s="120">
        <v>16</v>
      </c>
      <c r="K58" s="121">
        <v>14.65</v>
      </c>
      <c r="L58" s="443">
        <f t="shared" si="7"/>
        <v>124.95</v>
      </c>
      <c r="M58" s="444">
        <v>152</v>
      </c>
      <c r="N58" s="445">
        <f t="shared" si="8"/>
        <v>276.95</v>
      </c>
      <c r="O58" s="118">
        <v>25</v>
      </c>
      <c r="P58" s="119">
        <v>49.57</v>
      </c>
      <c r="Q58" s="120">
        <v>28</v>
      </c>
      <c r="R58" s="121">
        <v>10.57</v>
      </c>
      <c r="S58" s="443">
        <f t="shared" si="9"/>
        <v>141</v>
      </c>
      <c r="T58" s="444">
        <v>302</v>
      </c>
      <c r="U58" s="446">
        <f t="shared" si="10"/>
        <v>443</v>
      </c>
      <c r="V58" s="143">
        <v>29</v>
      </c>
      <c r="W58" s="143">
        <v>23</v>
      </c>
      <c r="X58" s="143">
        <v>13</v>
      </c>
    </row>
    <row r="59" spans="2:24" s="209" customFormat="1" ht="12.75">
      <c r="B59" s="156">
        <v>45</v>
      </c>
      <c r="C59" s="130">
        <v>30</v>
      </c>
      <c r="D59" s="201" t="s">
        <v>93</v>
      </c>
      <c r="E59" s="149" t="s">
        <v>88</v>
      </c>
      <c r="F59" s="154">
        <v>2000</v>
      </c>
      <c r="G59" s="127" t="str">
        <f t="shared" si="11"/>
        <v>U18</v>
      </c>
      <c r="H59" s="118">
        <v>19</v>
      </c>
      <c r="I59" s="119">
        <v>42.15</v>
      </c>
      <c r="J59" s="120">
        <v>21</v>
      </c>
      <c r="K59" s="121">
        <v>13.82</v>
      </c>
      <c r="L59" s="443">
        <f t="shared" si="7"/>
        <v>91.67</v>
      </c>
      <c r="M59" s="444">
        <v>100</v>
      </c>
      <c r="N59" s="445">
        <f t="shared" si="8"/>
        <v>191.67000000000002</v>
      </c>
      <c r="O59" s="118">
        <v>36</v>
      </c>
      <c r="P59" s="119">
        <v>28.04</v>
      </c>
      <c r="Q59" s="120">
        <v>38</v>
      </c>
      <c r="R59" s="121">
        <v>6.99</v>
      </c>
      <c r="S59" s="443">
        <f t="shared" si="9"/>
        <v>98.95</v>
      </c>
      <c r="T59" s="444">
        <v>352</v>
      </c>
      <c r="U59" s="446">
        <f t="shared" si="10"/>
        <v>450.95</v>
      </c>
      <c r="V59" s="143">
        <v>30</v>
      </c>
      <c r="W59" s="143" t="str">
        <f>IF(F59&lt;2001,"-",)</f>
        <v>-</v>
      </c>
      <c r="X59" s="143" t="str">
        <f>IF(F59&lt;2003,"-",)</f>
        <v>-</v>
      </c>
    </row>
    <row r="60" spans="2:24" s="209" customFormat="1" ht="12.75">
      <c r="B60" s="156">
        <v>46</v>
      </c>
      <c r="C60" s="130">
        <v>24</v>
      </c>
      <c r="D60" s="201" t="s">
        <v>121</v>
      </c>
      <c r="E60" s="149" t="s">
        <v>122</v>
      </c>
      <c r="F60" s="154">
        <v>2003</v>
      </c>
      <c r="G60" s="127" t="str">
        <f t="shared" si="11"/>
        <v>U14</v>
      </c>
      <c r="H60" s="118">
        <v>13</v>
      </c>
      <c r="I60" s="119">
        <v>4.59</v>
      </c>
      <c r="J60" s="120">
        <v>15</v>
      </c>
      <c r="K60" s="121">
        <v>10.52</v>
      </c>
      <c r="L60" s="443">
        <f t="shared" si="7"/>
        <v>125.93</v>
      </c>
      <c r="M60" s="444">
        <v>252</v>
      </c>
      <c r="N60" s="445">
        <f t="shared" si="8"/>
        <v>377.93</v>
      </c>
      <c r="O60" s="118">
        <v>24</v>
      </c>
      <c r="P60" s="119">
        <v>35.56</v>
      </c>
      <c r="Q60" s="120">
        <v>26</v>
      </c>
      <c r="R60" s="121">
        <v>27.37</v>
      </c>
      <c r="S60" s="443">
        <f t="shared" si="9"/>
        <v>111.81</v>
      </c>
      <c r="T60" s="444">
        <v>350</v>
      </c>
      <c r="U60" s="446">
        <f t="shared" si="10"/>
        <v>461.81</v>
      </c>
      <c r="V60" s="143">
        <v>31</v>
      </c>
      <c r="W60" s="143">
        <v>24</v>
      </c>
      <c r="X60" s="143">
        <v>14</v>
      </c>
    </row>
    <row r="61" spans="2:24" s="209" customFormat="1" ht="12.75">
      <c r="B61" s="156">
        <v>47</v>
      </c>
      <c r="C61" s="130">
        <v>21</v>
      </c>
      <c r="D61" s="201" t="s">
        <v>120</v>
      </c>
      <c r="E61" s="149" t="s">
        <v>117</v>
      </c>
      <c r="F61" s="154">
        <v>2006</v>
      </c>
      <c r="G61" s="127" t="str">
        <f t="shared" si="11"/>
        <v>U14</v>
      </c>
      <c r="H61" s="118">
        <v>9</v>
      </c>
      <c r="I61" s="119">
        <v>34.4</v>
      </c>
      <c r="J61" s="120">
        <v>11</v>
      </c>
      <c r="K61" s="121">
        <v>30.4</v>
      </c>
      <c r="L61" s="443">
        <f t="shared" si="7"/>
        <v>116</v>
      </c>
      <c r="M61" s="444">
        <v>450</v>
      </c>
      <c r="N61" s="445">
        <f t="shared" si="8"/>
        <v>566</v>
      </c>
      <c r="O61" s="118">
        <v>21</v>
      </c>
      <c r="P61" s="119">
        <v>16.23</v>
      </c>
      <c r="Q61" s="120">
        <v>23</v>
      </c>
      <c r="R61" s="121">
        <v>16.88</v>
      </c>
      <c r="S61" s="443">
        <f t="shared" si="9"/>
        <v>120.65</v>
      </c>
      <c r="T61" s="444">
        <v>452</v>
      </c>
      <c r="U61" s="446">
        <f t="shared" si="10"/>
        <v>572.65</v>
      </c>
      <c r="V61" s="143">
        <v>32</v>
      </c>
      <c r="W61" s="143">
        <v>25</v>
      </c>
      <c r="X61" s="143">
        <v>15</v>
      </c>
    </row>
    <row r="62" spans="1:24" ht="12.75" customHeight="1">
      <c r="A62" s="209"/>
      <c r="B62" s="156">
        <v>48</v>
      </c>
      <c r="C62" s="130">
        <v>17</v>
      </c>
      <c r="D62" s="201" t="s">
        <v>43</v>
      </c>
      <c r="E62" s="149" t="s">
        <v>117</v>
      </c>
      <c r="F62" s="154">
        <v>2008</v>
      </c>
      <c r="G62" s="127" t="str">
        <f t="shared" si="11"/>
        <v>U14</v>
      </c>
      <c r="H62" s="118">
        <v>4</v>
      </c>
      <c r="I62" s="119">
        <v>38.54</v>
      </c>
      <c r="J62" s="120">
        <v>6</v>
      </c>
      <c r="K62" s="121">
        <v>20.72</v>
      </c>
      <c r="L62" s="443">
        <f t="shared" si="7"/>
        <v>102.18</v>
      </c>
      <c r="M62" s="444">
        <v>702</v>
      </c>
      <c r="N62" s="445">
        <f t="shared" si="8"/>
        <v>804.1800000000001</v>
      </c>
      <c r="O62" s="118">
        <v>18</v>
      </c>
      <c r="P62" s="119">
        <v>41.44</v>
      </c>
      <c r="Q62" s="120">
        <v>20</v>
      </c>
      <c r="R62" s="121">
        <v>23.32</v>
      </c>
      <c r="S62" s="443">
        <f t="shared" si="9"/>
        <v>101.88</v>
      </c>
      <c r="T62" s="444">
        <v>502</v>
      </c>
      <c r="U62" s="446">
        <f t="shared" si="10"/>
        <v>603.88</v>
      </c>
      <c r="V62" s="143">
        <v>33</v>
      </c>
      <c r="W62" s="143">
        <v>26</v>
      </c>
      <c r="X62" s="143">
        <v>16</v>
      </c>
    </row>
    <row r="63" spans="1:24" ht="13.5" customHeight="1">
      <c r="A63" s="209"/>
      <c r="B63" s="156">
        <v>49</v>
      </c>
      <c r="C63" s="130">
        <v>16</v>
      </c>
      <c r="D63" s="201" t="s">
        <v>95</v>
      </c>
      <c r="E63" s="149" t="s">
        <v>88</v>
      </c>
      <c r="F63" s="154">
        <v>2003</v>
      </c>
      <c r="G63" s="127" t="str">
        <f t="shared" si="11"/>
        <v>U14</v>
      </c>
      <c r="H63" s="118">
        <v>3</v>
      </c>
      <c r="I63" s="119">
        <v>32.35</v>
      </c>
      <c r="J63" s="120">
        <v>6</v>
      </c>
      <c r="K63" s="121">
        <v>19.41</v>
      </c>
      <c r="L63" s="443">
        <f t="shared" si="7"/>
        <v>167.06</v>
      </c>
      <c r="M63" s="444">
        <v>604</v>
      </c>
      <c r="N63" s="445">
        <f t="shared" si="8"/>
        <v>771.06</v>
      </c>
      <c r="O63" s="118">
        <v>17</v>
      </c>
      <c r="P63" s="119">
        <v>30.22</v>
      </c>
      <c r="Q63" s="120">
        <v>19</v>
      </c>
      <c r="R63" s="121">
        <v>33.03</v>
      </c>
      <c r="S63" s="443">
        <f t="shared" si="9"/>
        <v>122.81</v>
      </c>
      <c r="T63" s="444">
        <v>504</v>
      </c>
      <c r="U63" s="446">
        <f t="shared" si="10"/>
        <v>626.81</v>
      </c>
      <c r="V63" s="143">
        <v>34</v>
      </c>
      <c r="W63" s="143">
        <v>27</v>
      </c>
      <c r="X63" s="143">
        <v>17</v>
      </c>
    </row>
    <row r="64" spans="1:24" ht="12.75">
      <c r="A64" s="209"/>
      <c r="B64" s="156">
        <v>50</v>
      </c>
      <c r="C64" s="130">
        <v>18</v>
      </c>
      <c r="D64" s="201" t="s">
        <v>80</v>
      </c>
      <c r="E64" s="149" t="s">
        <v>81</v>
      </c>
      <c r="F64" s="154">
        <v>2006</v>
      </c>
      <c r="G64" s="127" t="str">
        <f t="shared" si="11"/>
        <v>U14</v>
      </c>
      <c r="H64" s="118">
        <v>6</v>
      </c>
      <c r="I64" s="119">
        <v>3.65</v>
      </c>
      <c r="J64" s="120">
        <v>7</v>
      </c>
      <c r="K64" s="121">
        <v>42.53</v>
      </c>
      <c r="L64" s="443">
        <f t="shared" si="7"/>
        <v>98.88</v>
      </c>
      <c r="M64" s="444">
        <v>606</v>
      </c>
      <c r="N64" s="445">
        <f t="shared" si="8"/>
        <v>704.88</v>
      </c>
      <c r="O64" s="118">
        <v>31</v>
      </c>
      <c r="P64" s="119">
        <v>1.08</v>
      </c>
      <c r="Q64" s="120">
        <v>32</v>
      </c>
      <c r="R64" s="121">
        <v>19.47</v>
      </c>
      <c r="S64" s="443">
        <f t="shared" si="9"/>
        <v>78.39</v>
      </c>
      <c r="T64" s="444">
        <v>704</v>
      </c>
      <c r="U64" s="446">
        <f t="shared" si="10"/>
        <v>782.39</v>
      </c>
      <c r="V64" s="143">
        <v>35</v>
      </c>
      <c r="W64" s="143">
        <v>28</v>
      </c>
      <c r="X64" s="143">
        <v>18</v>
      </c>
    </row>
    <row r="65" spans="1:24" ht="12.75">
      <c r="A65" s="209"/>
      <c r="B65" s="156">
        <v>51</v>
      </c>
      <c r="C65" s="130">
        <v>32</v>
      </c>
      <c r="D65" s="201" t="s">
        <v>48</v>
      </c>
      <c r="E65" s="149" t="s">
        <v>88</v>
      </c>
      <c r="F65" s="154">
        <v>2000</v>
      </c>
      <c r="G65" s="127" t="str">
        <f t="shared" si="11"/>
        <v>U18</v>
      </c>
      <c r="H65" s="118">
        <v>26</v>
      </c>
      <c r="I65" s="119">
        <v>36.92</v>
      </c>
      <c r="J65" s="120">
        <v>29</v>
      </c>
      <c r="K65" s="121">
        <v>26.64</v>
      </c>
      <c r="L65" s="443">
        <f t="shared" si="7"/>
        <v>169.72</v>
      </c>
      <c r="M65" s="444">
        <v>154</v>
      </c>
      <c r="N65" s="445">
        <f t="shared" si="8"/>
        <v>323.72</v>
      </c>
      <c r="O65" s="118"/>
      <c r="P65" s="119"/>
      <c r="Q65" s="120"/>
      <c r="R65" s="121"/>
      <c r="S65" s="443">
        <f t="shared" si="9"/>
        <v>0</v>
      </c>
      <c r="T65" s="444"/>
      <c r="U65" s="446" t="s">
        <v>136</v>
      </c>
      <c r="V65" s="143">
        <v>36</v>
      </c>
      <c r="W65" s="143" t="str">
        <f>IF(F65&lt;2001,"-",)</f>
        <v>-</v>
      </c>
      <c r="X65" s="143" t="str">
        <f>IF(F65&lt;2003,"-",)</f>
        <v>-</v>
      </c>
    </row>
    <row r="66" spans="1:24" ht="12.75">
      <c r="A66" s="209"/>
      <c r="B66" s="156">
        <v>52</v>
      </c>
      <c r="C66" s="130">
        <v>53</v>
      </c>
      <c r="D66" s="389" t="s">
        <v>62</v>
      </c>
      <c r="E66" s="286" t="s">
        <v>90</v>
      </c>
      <c r="F66" s="287">
        <v>2000</v>
      </c>
      <c r="G66" s="63" t="str">
        <f>IF(F66&gt;=2003,"U14",IF(F66&gt;=2001,"U16",IF(F66&gt;=1999,"U18","-")))</f>
        <v>U18</v>
      </c>
      <c r="H66" s="118">
        <v>56</v>
      </c>
      <c r="I66" s="119">
        <v>51.65</v>
      </c>
      <c r="J66" s="120">
        <v>59</v>
      </c>
      <c r="K66" s="121">
        <v>27.79</v>
      </c>
      <c r="L66" s="443">
        <f>(J66-H66)*60+(K66-I66)</f>
        <v>156.14</v>
      </c>
      <c r="M66" s="444">
        <v>54</v>
      </c>
      <c r="N66" s="445">
        <f>SUM(L66:M66)</f>
        <v>210.14</v>
      </c>
      <c r="O66" s="118"/>
      <c r="P66" s="119"/>
      <c r="Q66" s="120"/>
      <c r="R66" s="121"/>
      <c r="S66" s="443">
        <f>(Q66-O66)*60+(R66-P66)</f>
        <v>0</v>
      </c>
      <c r="T66" s="444"/>
      <c r="U66" s="446" t="s">
        <v>135</v>
      </c>
      <c r="V66" s="143">
        <v>37</v>
      </c>
      <c r="W66" s="143" t="str">
        <f>IF(F66&lt;2001,"-",)</f>
        <v>-</v>
      </c>
      <c r="X66" s="143" t="str">
        <f>IF(F66&lt;2003,"-",)</f>
        <v>-</v>
      </c>
    </row>
    <row r="67" spans="1:24" ht="16.5" customHeight="1" thickBot="1">
      <c r="A67" s="209"/>
      <c r="B67" s="227">
        <v>53</v>
      </c>
      <c r="C67" s="141">
        <v>56</v>
      </c>
      <c r="D67" s="447" t="s">
        <v>79</v>
      </c>
      <c r="E67" s="448" t="s">
        <v>91</v>
      </c>
      <c r="F67" s="369">
        <v>2000</v>
      </c>
      <c r="G67" s="202" t="str">
        <f t="shared" si="11"/>
        <v>U18</v>
      </c>
      <c r="H67" s="167"/>
      <c r="I67" s="168"/>
      <c r="J67" s="169"/>
      <c r="K67" s="170"/>
      <c r="L67" s="449">
        <f t="shared" si="7"/>
        <v>0</v>
      </c>
      <c r="M67" s="450"/>
      <c r="N67" s="451" t="s">
        <v>135</v>
      </c>
      <c r="O67" s="167"/>
      <c r="P67" s="168"/>
      <c r="Q67" s="169"/>
      <c r="R67" s="170"/>
      <c r="S67" s="449">
        <f t="shared" si="9"/>
        <v>0</v>
      </c>
      <c r="T67" s="450"/>
      <c r="U67" s="452" t="s">
        <v>135</v>
      </c>
      <c r="V67" s="325">
        <v>38</v>
      </c>
      <c r="W67" s="325" t="str">
        <f>IF(F67&lt;2001,"-",)</f>
        <v>-</v>
      </c>
      <c r="X67" s="325" t="str">
        <f>IF(F67&lt;2003,"-",)</f>
        <v>-</v>
      </c>
    </row>
    <row r="68" spans="2:21" ht="16.5" customHeight="1">
      <c r="B68" s="4"/>
      <c r="C68" s="4"/>
      <c r="D68" s="4"/>
      <c r="E68" s="4"/>
      <c r="F68" s="4"/>
      <c r="G68" s="4"/>
      <c r="H68" s="24"/>
      <c r="I68" s="25"/>
      <c r="J68" s="24"/>
      <c r="K68" s="25"/>
      <c r="L68" s="26"/>
      <c r="M68" s="215"/>
      <c r="N68" s="27"/>
      <c r="O68" s="24"/>
      <c r="P68" s="25"/>
      <c r="Q68" s="24"/>
      <c r="R68" s="25"/>
      <c r="S68" s="26"/>
      <c r="T68" s="28"/>
      <c r="U68" s="27"/>
    </row>
    <row r="69" spans="4:19" ht="12.75" customHeight="1">
      <c r="D69" s="216"/>
      <c r="E69" s="216"/>
      <c r="P69" s="31" t="s">
        <v>127</v>
      </c>
      <c r="S69" s="31" t="s">
        <v>127</v>
      </c>
    </row>
    <row r="70" spans="1:24" s="209" customFormat="1" ht="18.75">
      <c r="A70" s="160"/>
      <c r="B70" s="498" t="s">
        <v>128</v>
      </c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160"/>
      <c r="W70" s="160"/>
      <c r="X70" s="160"/>
    </row>
    <row r="71" spans="1:24" s="209" customFormat="1" ht="18.75">
      <c r="A71" s="160"/>
      <c r="B71" s="498" t="s">
        <v>24</v>
      </c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160"/>
      <c r="W71" s="160"/>
      <c r="X71" s="160"/>
    </row>
    <row r="72" spans="1:24" s="209" customFormat="1" ht="12.75">
      <c r="A72" s="160"/>
      <c r="B72" s="160"/>
      <c r="C72" s="160"/>
      <c r="D72" s="160"/>
      <c r="E72" s="160"/>
      <c r="F72" s="206"/>
      <c r="G72" s="206"/>
      <c r="H72" s="206"/>
      <c r="I72" s="207"/>
      <c r="J72" s="206"/>
      <c r="K72" s="207"/>
      <c r="L72" s="208"/>
      <c r="M72" s="206"/>
      <c r="N72" s="208"/>
      <c r="O72" s="206"/>
      <c r="P72" s="207"/>
      <c r="Q72" s="206"/>
      <c r="R72" s="207"/>
      <c r="S72" s="499" t="s">
        <v>83</v>
      </c>
      <c r="T72" s="499"/>
      <c r="U72" s="499"/>
      <c r="V72" s="160"/>
      <c r="W72" s="160"/>
      <c r="X72" s="160"/>
    </row>
    <row r="73" spans="1:24" s="209" customFormat="1" ht="15.75">
      <c r="A73" s="160"/>
      <c r="B73" s="160"/>
      <c r="C73" s="1"/>
      <c r="D73" s="1"/>
      <c r="E73" s="1"/>
      <c r="F73" s="1"/>
      <c r="G73" s="1"/>
      <c r="H73" s="14"/>
      <c r="I73" s="15"/>
      <c r="J73" s="14"/>
      <c r="K73" s="15"/>
      <c r="L73" s="16"/>
      <c r="M73" s="14"/>
      <c r="N73" s="16"/>
      <c r="O73" s="14"/>
      <c r="P73" s="15"/>
      <c r="Q73" s="14"/>
      <c r="R73" s="15"/>
      <c r="S73" s="500" t="s">
        <v>22</v>
      </c>
      <c r="T73" s="500"/>
      <c r="U73" s="500"/>
      <c r="V73" s="160"/>
      <c r="W73" s="160"/>
      <c r="X73" s="160"/>
    </row>
    <row r="74" spans="2:21" s="209" customFormat="1" ht="16.5" thickBot="1">
      <c r="B74" s="160"/>
      <c r="C74" s="80"/>
      <c r="D74" s="1" t="s">
        <v>50</v>
      </c>
      <c r="E74" s="80"/>
      <c r="F74" s="80"/>
      <c r="G74" s="80"/>
      <c r="H74" s="81"/>
      <c r="I74" s="82"/>
      <c r="J74" s="81"/>
      <c r="K74" s="82"/>
      <c r="L74" s="83"/>
      <c r="M74" s="81"/>
      <c r="N74" s="83"/>
      <c r="O74" s="81"/>
      <c r="P74" s="82"/>
      <c r="Q74" s="81"/>
      <c r="R74" s="82"/>
      <c r="S74" s="53"/>
      <c r="T74" s="53"/>
      <c r="U74" s="53"/>
    </row>
    <row r="75" spans="2:22" ht="12.75" customHeight="1">
      <c r="B75" s="521" t="s">
        <v>0</v>
      </c>
      <c r="C75" s="221" t="s">
        <v>1</v>
      </c>
      <c r="D75" s="526" t="s">
        <v>2</v>
      </c>
      <c r="E75" s="507" t="s">
        <v>23</v>
      </c>
      <c r="F75" s="87" t="s">
        <v>4</v>
      </c>
      <c r="G75" s="122" t="s">
        <v>31</v>
      </c>
      <c r="H75" s="513" t="s">
        <v>7</v>
      </c>
      <c r="I75" s="510"/>
      <c r="J75" s="511"/>
      <c r="K75" s="511"/>
      <c r="L75" s="510"/>
      <c r="M75" s="510"/>
      <c r="N75" s="514"/>
      <c r="O75" s="509" t="s">
        <v>8</v>
      </c>
      <c r="P75" s="510"/>
      <c r="Q75" s="511"/>
      <c r="R75" s="511"/>
      <c r="S75" s="510"/>
      <c r="T75" s="510"/>
      <c r="U75" s="512"/>
      <c r="V75" s="496" t="s">
        <v>56</v>
      </c>
    </row>
    <row r="76" spans="2:22" ht="12.75" customHeight="1" thickBot="1">
      <c r="B76" s="522"/>
      <c r="C76" s="193" t="s">
        <v>5</v>
      </c>
      <c r="D76" s="527"/>
      <c r="E76" s="508"/>
      <c r="F76" s="88" t="s">
        <v>6</v>
      </c>
      <c r="G76" s="123" t="s">
        <v>32</v>
      </c>
      <c r="H76" s="523" t="s">
        <v>11</v>
      </c>
      <c r="I76" s="524"/>
      <c r="J76" s="518" t="s">
        <v>12</v>
      </c>
      <c r="K76" s="519"/>
      <c r="L76" s="32" t="s">
        <v>14</v>
      </c>
      <c r="M76" s="33" t="s">
        <v>13</v>
      </c>
      <c r="N76" s="69" t="s">
        <v>9</v>
      </c>
      <c r="O76" s="539" t="s">
        <v>11</v>
      </c>
      <c r="P76" s="524"/>
      <c r="Q76" s="518" t="s">
        <v>12</v>
      </c>
      <c r="R76" s="519"/>
      <c r="S76" s="32" t="s">
        <v>14</v>
      </c>
      <c r="T76" s="33" t="s">
        <v>13</v>
      </c>
      <c r="U76" s="70" t="s">
        <v>9</v>
      </c>
      <c r="V76" s="525"/>
    </row>
    <row r="77" spans="2:22" ht="12.75" customHeight="1">
      <c r="B77" s="222"/>
      <c r="C77" s="194">
        <v>12</v>
      </c>
      <c r="D77" s="424" t="s">
        <v>42</v>
      </c>
      <c r="E77" s="328" t="s">
        <v>91</v>
      </c>
      <c r="F77" s="220">
        <v>2002</v>
      </c>
      <c r="G77" s="336" t="str">
        <f aca="true" t="shared" si="12" ref="G77:G88">IF(F77&gt;=1999,"U18","-")</f>
        <v>U18</v>
      </c>
      <c r="H77" s="114">
        <v>25</v>
      </c>
      <c r="I77" s="115">
        <v>20.46</v>
      </c>
      <c r="J77" s="116">
        <v>27</v>
      </c>
      <c r="K77" s="117">
        <v>35.12</v>
      </c>
      <c r="L77" s="117">
        <f aca="true" t="shared" si="13" ref="L77:L88">(J77-H77)*60+(K77-I77)</f>
        <v>134.66</v>
      </c>
      <c r="M77" s="440">
        <v>2</v>
      </c>
      <c r="N77" s="441">
        <f aca="true" t="shared" si="14" ref="N77:N88">SUM(L77:M77)</f>
        <v>136.66</v>
      </c>
      <c r="O77" s="237"/>
      <c r="P77" s="238"/>
      <c r="Q77" s="239"/>
      <c r="R77" s="240"/>
      <c r="S77" s="240"/>
      <c r="T77" s="241"/>
      <c r="U77" s="260"/>
      <c r="V77" s="243"/>
    </row>
    <row r="78" spans="1:22" ht="12.75" customHeight="1">
      <c r="A78" s="217"/>
      <c r="B78" s="223"/>
      <c r="C78" s="195">
        <v>6</v>
      </c>
      <c r="D78" s="312" t="s">
        <v>63</v>
      </c>
      <c r="E78" s="278" t="s">
        <v>99</v>
      </c>
      <c r="F78" s="147">
        <v>2002</v>
      </c>
      <c r="G78" s="127" t="str">
        <f t="shared" si="12"/>
        <v>U18</v>
      </c>
      <c r="H78" s="118">
        <v>17</v>
      </c>
      <c r="I78" s="119">
        <v>53.44</v>
      </c>
      <c r="J78" s="120">
        <v>20</v>
      </c>
      <c r="K78" s="121">
        <v>23.27</v>
      </c>
      <c r="L78" s="443">
        <f t="shared" si="13"/>
        <v>149.83</v>
      </c>
      <c r="M78" s="444">
        <v>0</v>
      </c>
      <c r="N78" s="445">
        <f t="shared" si="14"/>
        <v>149.83</v>
      </c>
      <c r="O78" s="244"/>
      <c r="P78" s="245"/>
      <c r="Q78" s="246"/>
      <c r="R78" s="247"/>
      <c r="S78" s="248"/>
      <c r="T78" s="249"/>
      <c r="U78" s="261"/>
      <c r="V78" s="251"/>
    </row>
    <row r="79" spans="1:22" ht="12.75" customHeight="1">
      <c r="A79" s="217"/>
      <c r="B79" s="223"/>
      <c r="C79" s="195">
        <v>11</v>
      </c>
      <c r="D79" s="312" t="s">
        <v>108</v>
      </c>
      <c r="E79" s="278" t="s">
        <v>99</v>
      </c>
      <c r="F79" s="147">
        <v>1992</v>
      </c>
      <c r="G79" s="127" t="str">
        <f t="shared" si="12"/>
        <v>-</v>
      </c>
      <c r="H79" s="118">
        <v>24</v>
      </c>
      <c r="I79" s="119">
        <v>15.62</v>
      </c>
      <c r="J79" s="120">
        <v>26</v>
      </c>
      <c r="K79" s="121">
        <v>7.08</v>
      </c>
      <c r="L79" s="443">
        <f t="shared" si="13"/>
        <v>111.46000000000001</v>
      </c>
      <c r="M79" s="444">
        <v>52</v>
      </c>
      <c r="N79" s="445">
        <f t="shared" si="14"/>
        <v>163.46</v>
      </c>
      <c r="O79" s="244"/>
      <c r="P79" s="245"/>
      <c r="Q79" s="246"/>
      <c r="R79" s="247"/>
      <c r="S79" s="248"/>
      <c r="T79" s="249"/>
      <c r="U79" s="261"/>
      <c r="V79" s="251"/>
    </row>
    <row r="80" spans="2:22" ht="12.75" customHeight="1" thickBot="1">
      <c r="B80" s="263"/>
      <c r="C80" s="199">
        <v>8</v>
      </c>
      <c r="D80" s="417" t="s">
        <v>18</v>
      </c>
      <c r="E80" s="329" t="s">
        <v>117</v>
      </c>
      <c r="F80" s="148">
        <v>2002</v>
      </c>
      <c r="G80" s="202" t="str">
        <f t="shared" si="12"/>
        <v>U18</v>
      </c>
      <c r="H80" s="167">
        <v>20</v>
      </c>
      <c r="I80" s="168">
        <v>0.16</v>
      </c>
      <c r="J80" s="169">
        <v>21</v>
      </c>
      <c r="K80" s="170">
        <v>54.96</v>
      </c>
      <c r="L80" s="449">
        <f t="shared" si="13"/>
        <v>114.80000000000001</v>
      </c>
      <c r="M80" s="450">
        <v>52</v>
      </c>
      <c r="N80" s="451">
        <f t="shared" si="14"/>
        <v>166.8</v>
      </c>
      <c r="O80" s="252"/>
      <c r="P80" s="253"/>
      <c r="Q80" s="254"/>
      <c r="R80" s="255"/>
      <c r="S80" s="256"/>
      <c r="T80" s="257"/>
      <c r="U80" s="262"/>
      <c r="V80" s="259"/>
    </row>
    <row r="81" spans="2:22" ht="12.75" customHeight="1">
      <c r="B81" s="222"/>
      <c r="C81" s="194">
        <v>3</v>
      </c>
      <c r="D81" s="424" t="s">
        <v>112</v>
      </c>
      <c r="E81" s="328" t="s">
        <v>109</v>
      </c>
      <c r="F81" s="220">
        <v>2002</v>
      </c>
      <c r="G81" s="336" t="str">
        <f t="shared" si="12"/>
        <v>U18</v>
      </c>
      <c r="H81" s="114">
        <v>27</v>
      </c>
      <c r="I81" s="115">
        <v>18.79</v>
      </c>
      <c r="J81" s="116">
        <v>29</v>
      </c>
      <c r="K81" s="117">
        <v>43.2</v>
      </c>
      <c r="L81" s="117">
        <f t="shared" si="13"/>
        <v>144.41</v>
      </c>
      <c r="M81" s="440">
        <v>150</v>
      </c>
      <c r="N81" s="441">
        <f t="shared" si="14"/>
        <v>294.40999999999997</v>
      </c>
      <c r="O81" s="79">
        <v>7</v>
      </c>
      <c r="P81" s="75">
        <v>28.66</v>
      </c>
      <c r="Q81" s="76">
        <v>9</v>
      </c>
      <c r="R81" s="77">
        <v>46.52</v>
      </c>
      <c r="S81" s="77">
        <f aca="true" t="shared" si="15" ref="S81:S88">(Q81-O81)*60+(R81-P81)</f>
        <v>137.86</v>
      </c>
      <c r="T81" s="210">
        <v>4</v>
      </c>
      <c r="U81" s="78">
        <f aca="true" t="shared" si="16" ref="U81:U88">SUM(S81:T81)</f>
        <v>141.86</v>
      </c>
      <c r="V81" s="243"/>
    </row>
    <row r="82" spans="2:22" ht="12.75" customHeight="1" thickBot="1">
      <c r="B82" s="263"/>
      <c r="C82" s="199">
        <v>10</v>
      </c>
      <c r="D82" s="417" t="s">
        <v>26</v>
      </c>
      <c r="E82" s="329" t="s">
        <v>91</v>
      </c>
      <c r="F82" s="148">
        <v>2000</v>
      </c>
      <c r="G82" s="202" t="str">
        <f t="shared" si="12"/>
        <v>U18</v>
      </c>
      <c r="H82" s="167">
        <v>22</v>
      </c>
      <c r="I82" s="168">
        <v>59.27</v>
      </c>
      <c r="J82" s="169">
        <v>25</v>
      </c>
      <c r="K82" s="170">
        <v>26.72</v>
      </c>
      <c r="L82" s="449">
        <f t="shared" si="13"/>
        <v>147.45</v>
      </c>
      <c r="M82" s="450">
        <v>102</v>
      </c>
      <c r="N82" s="451">
        <f t="shared" si="14"/>
        <v>249.45</v>
      </c>
      <c r="O82" s="34">
        <v>13</v>
      </c>
      <c r="P82" s="35">
        <v>25.75</v>
      </c>
      <c r="Q82" s="36">
        <v>15</v>
      </c>
      <c r="R82" s="37">
        <v>48.59</v>
      </c>
      <c r="S82" s="71">
        <f t="shared" si="15"/>
        <v>142.84</v>
      </c>
      <c r="T82" s="214">
        <v>4</v>
      </c>
      <c r="U82" s="72">
        <f t="shared" si="16"/>
        <v>146.84</v>
      </c>
      <c r="V82" s="259"/>
    </row>
    <row r="83" spans="2:22" ht="12.75" customHeight="1">
      <c r="B83" s="39">
        <v>7</v>
      </c>
      <c r="C83" s="195">
        <v>2</v>
      </c>
      <c r="D83" s="413" t="s">
        <v>124</v>
      </c>
      <c r="E83" s="330" t="s">
        <v>114</v>
      </c>
      <c r="F83" s="224">
        <v>2004</v>
      </c>
      <c r="G83" s="219" t="str">
        <f t="shared" si="12"/>
        <v>U18</v>
      </c>
      <c r="H83" s="118">
        <v>13</v>
      </c>
      <c r="I83" s="119">
        <v>27.29</v>
      </c>
      <c r="J83" s="120">
        <v>16</v>
      </c>
      <c r="K83" s="121">
        <v>22.79</v>
      </c>
      <c r="L83" s="121">
        <f t="shared" si="13"/>
        <v>175.5</v>
      </c>
      <c r="M83" s="453">
        <v>100</v>
      </c>
      <c r="N83" s="454">
        <f t="shared" si="14"/>
        <v>275.5</v>
      </c>
      <c r="O83" s="58">
        <v>6</v>
      </c>
      <c r="P83" s="55">
        <v>18.78</v>
      </c>
      <c r="Q83" s="56">
        <v>9</v>
      </c>
      <c r="R83" s="57">
        <v>17.55</v>
      </c>
      <c r="S83" s="57">
        <f t="shared" si="15"/>
        <v>178.77</v>
      </c>
      <c r="T83" s="213">
        <v>2</v>
      </c>
      <c r="U83" s="62">
        <f t="shared" si="16"/>
        <v>180.77</v>
      </c>
      <c r="V83" s="102">
        <v>6</v>
      </c>
    </row>
    <row r="84" spans="2:22" ht="12.75" customHeight="1">
      <c r="B84" s="39">
        <v>8</v>
      </c>
      <c r="C84" s="195">
        <v>9</v>
      </c>
      <c r="D84" s="312" t="s">
        <v>64</v>
      </c>
      <c r="E84" s="278" t="s">
        <v>90</v>
      </c>
      <c r="F84" s="147">
        <v>2003</v>
      </c>
      <c r="G84" s="127" t="str">
        <f t="shared" si="12"/>
        <v>U18</v>
      </c>
      <c r="H84" s="118">
        <v>21</v>
      </c>
      <c r="I84" s="119">
        <v>46.46</v>
      </c>
      <c r="J84" s="120">
        <v>24</v>
      </c>
      <c r="K84" s="121">
        <v>25.37</v>
      </c>
      <c r="L84" s="443">
        <f t="shared" si="13"/>
        <v>158.91</v>
      </c>
      <c r="M84" s="444">
        <v>106</v>
      </c>
      <c r="N84" s="445">
        <f t="shared" si="14"/>
        <v>264.90999999999997</v>
      </c>
      <c r="O84" s="58">
        <v>12</v>
      </c>
      <c r="P84" s="55">
        <v>13.93</v>
      </c>
      <c r="Q84" s="56">
        <v>14</v>
      </c>
      <c r="R84" s="57">
        <v>34.48</v>
      </c>
      <c r="S84" s="20">
        <f t="shared" si="15"/>
        <v>140.55</v>
      </c>
      <c r="T84" s="211">
        <v>50</v>
      </c>
      <c r="U84" s="48">
        <f t="shared" si="16"/>
        <v>190.55</v>
      </c>
      <c r="V84" s="102">
        <v>7</v>
      </c>
    </row>
    <row r="85" spans="2:22" ht="12.75" customHeight="1">
      <c r="B85" s="39">
        <v>9</v>
      </c>
      <c r="C85" s="195">
        <v>5</v>
      </c>
      <c r="D85" s="312" t="s">
        <v>115</v>
      </c>
      <c r="E85" s="278" t="s">
        <v>114</v>
      </c>
      <c r="F85" s="147">
        <v>1999</v>
      </c>
      <c r="G85" s="127" t="str">
        <f t="shared" si="12"/>
        <v>U18</v>
      </c>
      <c r="H85" s="118">
        <v>16</v>
      </c>
      <c r="I85" s="119">
        <v>49.75</v>
      </c>
      <c r="J85" s="120">
        <v>19</v>
      </c>
      <c r="K85" s="121">
        <v>28.48</v>
      </c>
      <c r="L85" s="443">
        <f t="shared" si="13"/>
        <v>158.73</v>
      </c>
      <c r="M85" s="444">
        <v>100</v>
      </c>
      <c r="N85" s="445">
        <f t="shared" si="14"/>
        <v>258.73</v>
      </c>
      <c r="O85" s="58">
        <v>9</v>
      </c>
      <c r="P85" s="55">
        <v>56.37</v>
      </c>
      <c r="Q85" s="56">
        <v>12</v>
      </c>
      <c r="R85" s="57">
        <v>16.11</v>
      </c>
      <c r="S85" s="20">
        <f t="shared" si="15"/>
        <v>139.74</v>
      </c>
      <c r="T85" s="211">
        <v>106</v>
      </c>
      <c r="U85" s="48">
        <f t="shared" si="16"/>
        <v>245.74</v>
      </c>
      <c r="V85" s="102">
        <v>8</v>
      </c>
    </row>
    <row r="86" spans="2:22" ht="12.75" customHeight="1">
      <c r="B86" s="39">
        <v>10</v>
      </c>
      <c r="C86" s="195">
        <v>7</v>
      </c>
      <c r="D86" s="312" t="s">
        <v>85</v>
      </c>
      <c r="E86" s="278" t="s">
        <v>91</v>
      </c>
      <c r="F86" s="147">
        <v>2001</v>
      </c>
      <c r="G86" s="127" t="str">
        <f t="shared" si="12"/>
        <v>U18</v>
      </c>
      <c r="H86" s="118">
        <v>18</v>
      </c>
      <c r="I86" s="119">
        <v>50.37</v>
      </c>
      <c r="J86" s="120">
        <v>21</v>
      </c>
      <c r="K86" s="121">
        <v>39.93</v>
      </c>
      <c r="L86" s="443">
        <f t="shared" si="13"/>
        <v>169.56</v>
      </c>
      <c r="M86" s="444">
        <v>8</v>
      </c>
      <c r="N86" s="445">
        <f t="shared" si="14"/>
        <v>177.56</v>
      </c>
      <c r="O86" s="58">
        <v>11</v>
      </c>
      <c r="P86" s="55">
        <v>4.46</v>
      </c>
      <c r="Q86" s="56">
        <v>14</v>
      </c>
      <c r="R86" s="57">
        <v>50.66</v>
      </c>
      <c r="S86" s="20">
        <f t="shared" si="15"/>
        <v>226.2</v>
      </c>
      <c r="T86" s="211">
        <v>50</v>
      </c>
      <c r="U86" s="48">
        <f t="shared" si="16"/>
        <v>276.2</v>
      </c>
      <c r="V86" s="102">
        <v>9</v>
      </c>
    </row>
    <row r="87" spans="2:22" ht="12.75" customHeight="1">
      <c r="B87" s="39">
        <v>11</v>
      </c>
      <c r="C87" s="195">
        <v>4</v>
      </c>
      <c r="D87" s="312" t="s">
        <v>125</v>
      </c>
      <c r="E87" s="278" t="s">
        <v>122</v>
      </c>
      <c r="F87" s="147">
        <v>2003</v>
      </c>
      <c r="G87" s="127" t="str">
        <f t="shared" si="12"/>
        <v>U18</v>
      </c>
      <c r="H87" s="118">
        <v>15</v>
      </c>
      <c r="I87" s="119">
        <v>43.29</v>
      </c>
      <c r="J87" s="120">
        <v>18</v>
      </c>
      <c r="K87" s="121">
        <v>9.51</v>
      </c>
      <c r="L87" s="443">
        <f t="shared" si="13"/>
        <v>146.22</v>
      </c>
      <c r="M87" s="444">
        <v>302</v>
      </c>
      <c r="N87" s="445">
        <f t="shared" si="14"/>
        <v>448.22</v>
      </c>
      <c r="O87" s="58">
        <v>8</v>
      </c>
      <c r="P87" s="55">
        <v>29.84</v>
      </c>
      <c r="Q87" s="56">
        <v>11</v>
      </c>
      <c r="R87" s="57">
        <v>7.81</v>
      </c>
      <c r="S87" s="20">
        <f t="shared" si="15"/>
        <v>157.97</v>
      </c>
      <c r="T87" s="211">
        <v>154</v>
      </c>
      <c r="U87" s="48">
        <f t="shared" si="16"/>
        <v>311.97</v>
      </c>
      <c r="V87" s="102">
        <v>10</v>
      </c>
    </row>
    <row r="88" spans="2:22" ht="12.75" customHeight="1" thickBot="1">
      <c r="B88" s="61">
        <v>12</v>
      </c>
      <c r="C88" s="199">
        <v>1</v>
      </c>
      <c r="D88" s="417" t="s">
        <v>126</v>
      </c>
      <c r="E88" s="329" t="s">
        <v>122</v>
      </c>
      <c r="F88" s="148">
        <v>2002</v>
      </c>
      <c r="G88" s="202" t="str">
        <f t="shared" si="12"/>
        <v>U18</v>
      </c>
      <c r="H88" s="167">
        <v>12</v>
      </c>
      <c r="I88" s="168">
        <v>16.2</v>
      </c>
      <c r="J88" s="169">
        <v>14</v>
      </c>
      <c r="K88" s="170">
        <v>15.35</v>
      </c>
      <c r="L88" s="449">
        <f t="shared" si="13"/>
        <v>119.15</v>
      </c>
      <c r="M88" s="450">
        <v>300</v>
      </c>
      <c r="N88" s="451">
        <f t="shared" si="14"/>
        <v>419.15</v>
      </c>
      <c r="O88" s="34">
        <v>5</v>
      </c>
      <c r="P88" s="35">
        <v>11.74</v>
      </c>
      <c r="Q88" s="36">
        <v>7</v>
      </c>
      <c r="R88" s="37">
        <v>25.25</v>
      </c>
      <c r="S88" s="71">
        <f t="shared" si="15"/>
        <v>133.51</v>
      </c>
      <c r="T88" s="214">
        <v>300</v>
      </c>
      <c r="U88" s="72">
        <f t="shared" si="16"/>
        <v>433.51</v>
      </c>
      <c r="V88" s="101">
        <v>11</v>
      </c>
    </row>
    <row r="89" ht="12.75" customHeight="1"/>
    <row r="90" spans="2:21" s="209" customFormat="1" ht="16.5" thickBot="1">
      <c r="B90" s="160"/>
      <c r="C90" s="80"/>
      <c r="D90" s="1" t="s">
        <v>138</v>
      </c>
      <c r="E90" s="80"/>
      <c r="F90" s="80"/>
      <c r="G90" s="80"/>
      <c r="H90" s="81"/>
      <c r="I90" s="82"/>
      <c r="J90" s="81"/>
      <c r="K90" s="82"/>
      <c r="L90" s="83"/>
      <c r="M90" s="81"/>
      <c r="N90" s="83"/>
      <c r="O90" s="81"/>
      <c r="P90" s="82"/>
      <c r="Q90" s="81"/>
      <c r="R90" s="82"/>
      <c r="S90" s="53"/>
      <c r="T90" s="53"/>
      <c r="U90" s="53"/>
    </row>
    <row r="91" spans="2:21" ht="12.75" customHeight="1">
      <c r="B91" s="521" t="s">
        <v>0</v>
      </c>
      <c r="C91" s="221" t="s">
        <v>1</v>
      </c>
      <c r="D91" s="526" t="s">
        <v>2</v>
      </c>
      <c r="E91" s="507" t="s">
        <v>23</v>
      </c>
      <c r="F91" s="87" t="s">
        <v>4</v>
      </c>
      <c r="G91" s="122" t="s">
        <v>31</v>
      </c>
      <c r="H91" s="513" t="s">
        <v>7</v>
      </c>
      <c r="I91" s="510"/>
      <c r="J91" s="511"/>
      <c r="K91" s="511"/>
      <c r="L91" s="510"/>
      <c r="M91" s="510"/>
      <c r="N91" s="514"/>
      <c r="O91" s="513" t="s">
        <v>8</v>
      </c>
      <c r="P91" s="510"/>
      <c r="Q91" s="511"/>
      <c r="R91" s="511"/>
      <c r="S91" s="510"/>
      <c r="T91" s="510"/>
      <c r="U91" s="514"/>
    </row>
    <row r="92" spans="2:21" ht="12.75" customHeight="1" thickBot="1">
      <c r="B92" s="522"/>
      <c r="C92" s="193" t="s">
        <v>5</v>
      </c>
      <c r="D92" s="527"/>
      <c r="E92" s="508"/>
      <c r="F92" s="88" t="s">
        <v>6</v>
      </c>
      <c r="G92" s="123" t="s">
        <v>32</v>
      </c>
      <c r="H92" s="523" t="s">
        <v>11</v>
      </c>
      <c r="I92" s="524"/>
      <c r="J92" s="518" t="s">
        <v>12</v>
      </c>
      <c r="K92" s="519"/>
      <c r="L92" s="32" t="s">
        <v>14</v>
      </c>
      <c r="M92" s="33" t="s">
        <v>13</v>
      </c>
      <c r="N92" s="69" t="s">
        <v>9</v>
      </c>
      <c r="O92" s="523" t="s">
        <v>11</v>
      </c>
      <c r="P92" s="524"/>
      <c r="Q92" s="518" t="s">
        <v>12</v>
      </c>
      <c r="R92" s="519"/>
      <c r="S92" s="32" t="s">
        <v>14</v>
      </c>
      <c r="T92" s="33" t="s">
        <v>13</v>
      </c>
      <c r="U92" s="69" t="s">
        <v>9</v>
      </c>
    </row>
    <row r="93" spans="2:21" ht="12.75">
      <c r="B93" s="222"/>
      <c r="C93" s="140">
        <v>165</v>
      </c>
      <c r="D93" s="225" t="s">
        <v>59</v>
      </c>
      <c r="E93" s="165" t="s">
        <v>65</v>
      </c>
      <c r="F93" s="152">
        <v>1987</v>
      </c>
      <c r="G93" s="103"/>
      <c r="H93" s="79">
        <v>9</v>
      </c>
      <c r="I93" s="75">
        <v>16.21</v>
      </c>
      <c r="J93" s="76">
        <v>10</v>
      </c>
      <c r="K93" s="77">
        <v>48.28</v>
      </c>
      <c r="L93" s="77">
        <f aca="true" t="shared" si="17" ref="L93:L103">(J93-H93)*60+(K93-I93)</f>
        <v>92.07</v>
      </c>
      <c r="M93" s="210">
        <v>0</v>
      </c>
      <c r="N93" s="78">
        <f aca="true" t="shared" si="18" ref="N93:N99">SUM(L93:M93)</f>
        <v>92.07</v>
      </c>
      <c r="O93" s="237"/>
      <c r="P93" s="238"/>
      <c r="Q93" s="239"/>
      <c r="R93" s="240"/>
      <c r="S93" s="240"/>
      <c r="T93" s="241"/>
      <c r="U93" s="260"/>
    </row>
    <row r="94" spans="2:21" ht="12.75">
      <c r="B94" s="223"/>
      <c r="C94" s="130">
        <v>164</v>
      </c>
      <c r="D94" s="226" t="s">
        <v>72</v>
      </c>
      <c r="E94" s="278" t="s">
        <v>66</v>
      </c>
      <c r="F94" s="153">
        <v>2000</v>
      </c>
      <c r="G94" s="128"/>
      <c r="H94" s="58">
        <v>8</v>
      </c>
      <c r="I94" s="55">
        <v>23.66</v>
      </c>
      <c r="J94" s="56">
        <v>10</v>
      </c>
      <c r="K94" s="57">
        <v>5.88</v>
      </c>
      <c r="L94" s="20">
        <f t="shared" si="17"/>
        <v>102.22</v>
      </c>
      <c r="M94" s="211">
        <v>2</v>
      </c>
      <c r="N94" s="48">
        <f t="shared" si="18"/>
        <v>104.22</v>
      </c>
      <c r="O94" s="244"/>
      <c r="P94" s="245"/>
      <c r="Q94" s="246"/>
      <c r="R94" s="247"/>
      <c r="S94" s="248"/>
      <c r="T94" s="249"/>
      <c r="U94" s="261"/>
    </row>
    <row r="95" spans="2:21" ht="12.75">
      <c r="B95" s="276"/>
      <c r="C95" s="130">
        <v>166</v>
      </c>
      <c r="D95" s="226" t="s">
        <v>129</v>
      </c>
      <c r="E95" s="278" t="s">
        <v>91</v>
      </c>
      <c r="F95" s="153">
        <v>2000</v>
      </c>
      <c r="G95" s="128"/>
      <c r="H95" s="135">
        <v>10</v>
      </c>
      <c r="I95" s="25">
        <v>6.08</v>
      </c>
      <c r="J95" s="132">
        <v>11</v>
      </c>
      <c r="K95" s="133">
        <v>58.55</v>
      </c>
      <c r="L95" s="133">
        <f t="shared" si="17"/>
        <v>112.47</v>
      </c>
      <c r="M95" s="218">
        <v>2</v>
      </c>
      <c r="N95" s="134">
        <f t="shared" si="18"/>
        <v>114.47</v>
      </c>
      <c r="O95" s="264"/>
      <c r="P95" s="265"/>
      <c r="Q95" s="266"/>
      <c r="R95" s="267"/>
      <c r="S95" s="267"/>
      <c r="T95" s="268"/>
      <c r="U95" s="269"/>
    </row>
    <row r="96" spans="1:21" ht="13.5" thickBot="1">
      <c r="A96" s="217"/>
      <c r="B96" s="277"/>
      <c r="C96" s="200">
        <v>163</v>
      </c>
      <c r="D96" s="484" t="s">
        <v>57</v>
      </c>
      <c r="E96" s="456" t="s">
        <v>88</v>
      </c>
      <c r="F96" s="331">
        <v>1999</v>
      </c>
      <c r="G96" s="333"/>
      <c r="H96" s="228">
        <v>18</v>
      </c>
      <c r="I96" s="229">
        <v>56.48</v>
      </c>
      <c r="J96" s="230">
        <v>21</v>
      </c>
      <c r="K96" s="231">
        <v>35.36</v>
      </c>
      <c r="L96" s="231">
        <f t="shared" si="17"/>
        <v>158.88</v>
      </c>
      <c r="M96" s="232">
        <v>100</v>
      </c>
      <c r="N96" s="233">
        <f t="shared" si="18"/>
        <v>258.88</v>
      </c>
      <c r="O96" s="270"/>
      <c r="P96" s="271"/>
      <c r="Q96" s="272"/>
      <c r="R96" s="273"/>
      <c r="S96" s="273"/>
      <c r="T96" s="274"/>
      <c r="U96" s="275"/>
    </row>
    <row r="97" spans="2:21" ht="12.75" customHeight="1">
      <c r="B97" s="222"/>
      <c r="C97" s="140">
        <v>162</v>
      </c>
      <c r="D97" s="337" t="s">
        <v>79</v>
      </c>
      <c r="E97" s="335" t="s">
        <v>91</v>
      </c>
      <c r="F97" s="152">
        <v>2000</v>
      </c>
      <c r="G97" s="74"/>
      <c r="H97" s="79">
        <v>7</v>
      </c>
      <c r="I97" s="75">
        <v>23.05</v>
      </c>
      <c r="J97" s="76">
        <v>9</v>
      </c>
      <c r="K97" s="77">
        <v>44.01</v>
      </c>
      <c r="L97" s="77">
        <f t="shared" si="17"/>
        <v>140.96</v>
      </c>
      <c r="M97" s="210">
        <v>202</v>
      </c>
      <c r="N97" s="78">
        <f t="shared" si="18"/>
        <v>342.96000000000004</v>
      </c>
      <c r="O97" s="79">
        <v>10</v>
      </c>
      <c r="P97" s="75">
        <v>47.09</v>
      </c>
      <c r="Q97" s="76">
        <v>13</v>
      </c>
      <c r="R97" s="77">
        <v>20.87</v>
      </c>
      <c r="S97" s="77">
        <f aca="true" t="shared" si="19" ref="S97:S103">(Q97-O97)*60+(R97-P97)</f>
        <v>153.78</v>
      </c>
      <c r="T97" s="210">
        <v>152</v>
      </c>
      <c r="U97" s="78">
        <f>SUM(S97:T97)</f>
        <v>305.78</v>
      </c>
    </row>
    <row r="98" spans="2:21" ht="13.5" thickBot="1">
      <c r="B98" s="263"/>
      <c r="C98" s="325">
        <v>157</v>
      </c>
      <c r="D98" s="486" t="s">
        <v>29</v>
      </c>
      <c r="E98" s="434" t="s">
        <v>89</v>
      </c>
      <c r="F98" s="458">
        <v>2002</v>
      </c>
      <c r="G98" s="125"/>
      <c r="H98" s="34">
        <v>11</v>
      </c>
      <c r="I98" s="35">
        <v>12.33</v>
      </c>
      <c r="J98" s="36">
        <v>13</v>
      </c>
      <c r="K98" s="37">
        <v>51.41</v>
      </c>
      <c r="L98" s="37">
        <f t="shared" si="17"/>
        <v>159.07999999999998</v>
      </c>
      <c r="M98" s="326">
        <v>202</v>
      </c>
      <c r="N98" s="327">
        <f t="shared" si="18"/>
        <v>361.08</v>
      </c>
      <c r="O98" s="34">
        <v>12</v>
      </c>
      <c r="P98" s="35">
        <v>43.03</v>
      </c>
      <c r="Q98" s="36">
        <v>16</v>
      </c>
      <c r="R98" s="37">
        <v>21.76</v>
      </c>
      <c r="S98" s="37">
        <f t="shared" si="19"/>
        <v>218.73</v>
      </c>
      <c r="T98" s="326">
        <v>102</v>
      </c>
      <c r="U98" s="327">
        <f>SUM(S98:T98)</f>
        <v>320.73</v>
      </c>
    </row>
    <row r="99" spans="2:21" ht="12.75" customHeight="1">
      <c r="B99" s="73">
        <v>7</v>
      </c>
      <c r="C99" s="140">
        <v>159</v>
      </c>
      <c r="D99" s="337" t="s">
        <v>77</v>
      </c>
      <c r="E99" s="335" t="s">
        <v>91</v>
      </c>
      <c r="F99" s="152">
        <v>2002</v>
      </c>
      <c r="G99" s="74"/>
      <c r="H99" s="79">
        <v>13</v>
      </c>
      <c r="I99" s="75">
        <v>57.19</v>
      </c>
      <c r="J99" s="76">
        <v>16</v>
      </c>
      <c r="K99" s="77">
        <v>22.21</v>
      </c>
      <c r="L99" s="77">
        <f t="shared" si="17"/>
        <v>145.02</v>
      </c>
      <c r="M99" s="210">
        <v>254</v>
      </c>
      <c r="N99" s="78">
        <f t="shared" si="18"/>
        <v>399.02</v>
      </c>
      <c r="O99" s="79">
        <v>8</v>
      </c>
      <c r="P99" s="75">
        <v>28.91</v>
      </c>
      <c r="Q99" s="76">
        <v>10</v>
      </c>
      <c r="R99" s="77">
        <v>53.58</v>
      </c>
      <c r="S99" s="77">
        <f t="shared" si="19"/>
        <v>144.67</v>
      </c>
      <c r="T99" s="210">
        <v>204</v>
      </c>
      <c r="U99" s="78">
        <f>SUM(S99:T99)</f>
        <v>348.66999999999996</v>
      </c>
    </row>
    <row r="100" spans="2:21" ht="12.75">
      <c r="B100" s="39">
        <v>8</v>
      </c>
      <c r="C100" s="130">
        <v>156</v>
      </c>
      <c r="D100" s="226" t="s">
        <v>46</v>
      </c>
      <c r="E100" s="278" t="s">
        <v>88</v>
      </c>
      <c r="F100" s="153">
        <v>2002</v>
      </c>
      <c r="G100" s="63"/>
      <c r="H100" s="58"/>
      <c r="I100" s="55"/>
      <c r="J100" s="56"/>
      <c r="K100" s="57"/>
      <c r="L100" s="20">
        <f t="shared" si="17"/>
        <v>0</v>
      </c>
      <c r="M100" s="211"/>
      <c r="N100" s="48" t="s">
        <v>135</v>
      </c>
      <c r="O100" s="58"/>
      <c r="P100" s="55"/>
      <c r="Q100" s="56"/>
      <c r="R100" s="57"/>
      <c r="S100" s="20">
        <f t="shared" si="19"/>
        <v>0</v>
      </c>
      <c r="T100" s="211"/>
      <c r="U100" s="48" t="s">
        <v>135</v>
      </c>
    </row>
    <row r="101" spans="2:21" ht="12.75">
      <c r="B101" s="39">
        <v>9</v>
      </c>
      <c r="C101" s="130">
        <v>158</v>
      </c>
      <c r="D101" s="192" t="s">
        <v>69</v>
      </c>
      <c r="E101" s="149" t="s">
        <v>66</v>
      </c>
      <c r="F101" s="153">
        <v>2004</v>
      </c>
      <c r="G101" s="127"/>
      <c r="H101" s="58"/>
      <c r="I101" s="55"/>
      <c r="J101" s="56"/>
      <c r="K101" s="57"/>
      <c r="L101" s="20">
        <f t="shared" si="17"/>
        <v>0</v>
      </c>
      <c r="M101" s="211"/>
      <c r="N101" s="48" t="s">
        <v>135</v>
      </c>
      <c r="O101" s="58"/>
      <c r="P101" s="55"/>
      <c r="Q101" s="56"/>
      <c r="R101" s="57"/>
      <c r="S101" s="20">
        <f t="shared" si="19"/>
        <v>0</v>
      </c>
      <c r="T101" s="211"/>
      <c r="U101" s="48" t="s">
        <v>135</v>
      </c>
    </row>
    <row r="102" spans="2:21" ht="12.75">
      <c r="B102" s="39">
        <v>10</v>
      </c>
      <c r="C102" s="130">
        <v>160</v>
      </c>
      <c r="D102" s="483" t="s">
        <v>30</v>
      </c>
      <c r="E102" s="149" t="s">
        <v>89</v>
      </c>
      <c r="F102" s="153">
        <v>2003</v>
      </c>
      <c r="G102" s="128"/>
      <c r="H102" s="58"/>
      <c r="I102" s="55"/>
      <c r="J102" s="56"/>
      <c r="K102" s="57"/>
      <c r="L102" s="20">
        <f t="shared" si="17"/>
        <v>0</v>
      </c>
      <c r="M102" s="211"/>
      <c r="N102" s="48" t="s">
        <v>135</v>
      </c>
      <c r="O102" s="58"/>
      <c r="P102" s="55"/>
      <c r="Q102" s="56"/>
      <c r="R102" s="57"/>
      <c r="S102" s="20">
        <f t="shared" si="19"/>
        <v>0</v>
      </c>
      <c r="T102" s="211"/>
      <c r="U102" s="48" t="s">
        <v>135</v>
      </c>
    </row>
    <row r="103" spans="2:21" ht="13.5" thickBot="1">
      <c r="B103" s="61">
        <v>11</v>
      </c>
      <c r="C103" s="141">
        <v>161</v>
      </c>
      <c r="D103" s="485" t="s">
        <v>73</v>
      </c>
      <c r="E103" s="448" t="s">
        <v>66</v>
      </c>
      <c r="F103" s="487">
        <v>2001</v>
      </c>
      <c r="G103" s="146"/>
      <c r="H103" s="34"/>
      <c r="I103" s="35"/>
      <c r="J103" s="36"/>
      <c r="K103" s="37"/>
      <c r="L103" s="71">
        <f t="shared" si="17"/>
        <v>0</v>
      </c>
      <c r="M103" s="214"/>
      <c r="N103" s="72" t="s">
        <v>135</v>
      </c>
      <c r="O103" s="34"/>
      <c r="P103" s="35"/>
      <c r="Q103" s="36"/>
      <c r="R103" s="37"/>
      <c r="S103" s="71">
        <f t="shared" si="19"/>
        <v>0</v>
      </c>
      <c r="T103" s="214"/>
      <c r="U103" s="72" t="s">
        <v>135</v>
      </c>
    </row>
    <row r="105" spans="2:21" s="209" customFormat="1" ht="16.5" thickBot="1">
      <c r="B105" s="160"/>
      <c r="C105" s="80"/>
      <c r="D105" s="1" t="s">
        <v>53</v>
      </c>
      <c r="E105" s="80"/>
      <c r="F105" s="80"/>
      <c r="G105" s="80"/>
      <c r="H105" s="81"/>
      <c r="I105" s="82"/>
      <c r="J105" s="81"/>
      <c r="K105" s="82"/>
      <c r="L105" s="83"/>
      <c r="M105" s="81"/>
      <c r="N105" s="83"/>
      <c r="O105" s="81"/>
      <c r="P105" s="82"/>
      <c r="Q105" s="81"/>
      <c r="R105" s="82"/>
      <c r="S105" s="53"/>
      <c r="T105" s="53"/>
      <c r="U105" s="53"/>
    </row>
    <row r="106" spans="2:21" ht="12.75">
      <c r="B106" s="521" t="s">
        <v>0</v>
      </c>
      <c r="C106" s="221" t="s">
        <v>1</v>
      </c>
      <c r="D106" s="526" t="s">
        <v>2</v>
      </c>
      <c r="E106" s="507" t="s">
        <v>23</v>
      </c>
      <c r="F106" s="87" t="s">
        <v>4</v>
      </c>
      <c r="G106" s="122" t="s">
        <v>31</v>
      </c>
      <c r="H106" s="513" t="s">
        <v>7</v>
      </c>
      <c r="I106" s="510"/>
      <c r="J106" s="511"/>
      <c r="K106" s="511"/>
      <c r="L106" s="510"/>
      <c r="M106" s="510"/>
      <c r="N106" s="514"/>
      <c r="O106" s="513" t="s">
        <v>8</v>
      </c>
      <c r="P106" s="510"/>
      <c r="Q106" s="511"/>
      <c r="R106" s="511"/>
      <c r="S106" s="510"/>
      <c r="T106" s="510"/>
      <c r="U106" s="514"/>
    </row>
    <row r="107" spans="2:21" ht="13.5" thickBot="1">
      <c r="B107" s="522"/>
      <c r="C107" s="193" t="s">
        <v>5</v>
      </c>
      <c r="D107" s="527"/>
      <c r="E107" s="508"/>
      <c r="F107" s="88" t="s">
        <v>6</v>
      </c>
      <c r="G107" s="123" t="s">
        <v>32</v>
      </c>
      <c r="H107" s="523" t="s">
        <v>11</v>
      </c>
      <c r="I107" s="524"/>
      <c r="J107" s="518" t="s">
        <v>12</v>
      </c>
      <c r="K107" s="519"/>
      <c r="L107" s="32" t="s">
        <v>14</v>
      </c>
      <c r="M107" s="33" t="s">
        <v>13</v>
      </c>
      <c r="N107" s="69" t="s">
        <v>9</v>
      </c>
      <c r="O107" s="523" t="s">
        <v>11</v>
      </c>
      <c r="P107" s="524"/>
      <c r="Q107" s="518" t="s">
        <v>12</v>
      </c>
      <c r="R107" s="519"/>
      <c r="S107" s="32" t="s">
        <v>14</v>
      </c>
      <c r="T107" s="33" t="s">
        <v>13</v>
      </c>
      <c r="U107" s="69" t="s">
        <v>9</v>
      </c>
    </row>
    <row r="108" spans="2:21" ht="12.75">
      <c r="B108" s="243"/>
      <c r="C108" s="140">
        <v>155</v>
      </c>
      <c r="D108" s="473" t="s">
        <v>84</v>
      </c>
      <c r="E108" s="474" t="s">
        <v>91</v>
      </c>
      <c r="F108" s="475">
        <v>1995</v>
      </c>
      <c r="G108" s="191"/>
      <c r="H108" s="79">
        <v>5</v>
      </c>
      <c r="I108" s="75">
        <v>57.73</v>
      </c>
      <c r="J108" s="76">
        <v>8</v>
      </c>
      <c r="K108" s="77">
        <v>0.93</v>
      </c>
      <c r="L108" s="77">
        <f>(J108-H108)*60+(K108-I108)</f>
        <v>123.2</v>
      </c>
      <c r="M108" s="210">
        <v>2</v>
      </c>
      <c r="N108" s="78">
        <f>SUM(L108:M108)</f>
        <v>125.2</v>
      </c>
      <c r="O108" s="237"/>
      <c r="P108" s="238"/>
      <c r="Q108" s="239"/>
      <c r="R108" s="240"/>
      <c r="S108" s="240"/>
      <c r="T108" s="241"/>
      <c r="U108" s="260"/>
    </row>
    <row r="109" spans="2:21" ht="13.5" thickBot="1">
      <c r="B109" s="259"/>
      <c r="C109" s="325">
        <v>153</v>
      </c>
      <c r="D109" s="433" t="s">
        <v>42</v>
      </c>
      <c r="E109" s="434" t="s">
        <v>91</v>
      </c>
      <c r="F109" s="334">
        <v>2002</v>
      </c>
      <c r="G109" s="435"/>
      <c r="H109" s="34">
        <v>3</v>
      </c>
      <c r="I109" s="35">
        <v>57.78</v>
      </c>
      <c r="J109" s="36">
        <v>6</v>
      </c>
      <c r="K109" s="37">
        <v>35.03</v>
      </c>
      <c r="L109" s="37">
        <f>(J109-H109)*60+(K109-I109)</f>
        <v>157.25</v>
      </c>
      <c r="M109" s="326">
        <v>152</v>
      </c>
      <c r="N109" s="327">
        <f>SUM(L109:M109)</f>
        <v>309.25</v>
      </c>
      <c r="O109" s="252"/>
      <c r="P109" s="253"/>
      <c r="Q109" s="254"/>
      <c r="R109" s="255"/>
      <c r="S109" s="255"/>
      <c r="T109" s="436"/>
      <c r="U109" s="437"/>
    </row>
    <row r="110" spans="2:21" ht="13.5" thickBot="1">
      <c r="B110" s="374"/>
      <c r="C110" s="375">
        <v>152</v>
      </c>
      <c r="D110" s="376" t="s">
        <v>115</v>
      </c>
      <c r="E110" s="377" t="s">
        <v>114</v>
      </c>
      <c r="F110" s="378">
        <v>1999</v>
      </c>
      <c r="G110" s="379"/>
      <c r="H110" s="380">
        <v>2</v>
      </c>
      <c r="I110" s="381">
        <v>33.73</v>
      </c>
      <c r="J110" s="382">
        <v>4</v>
      </c>
      <c r="K110" s="383">
        <v>53.91</v>
      </c>
      <c r="L110" s="383">
        <f>(J110-H110)*60+(K110-I110)</f>
        <v>140.18</v>
      </c>
      <c r="M110" s="384">
        <v>208</v>
      </c>
      <c r="N110" s="385">
        <f>SUM(L110:M110)</f>
        <v>348.18</v>
      </c>
      <c r="O110" s="380">
        <v>6</v>
      </c>
      <c r="P110" s="381">
        <v>47.68</v>
      </c>
      <c r="Q110" s="382">
        <v>9</v>
      </c>
      <c r="R110" s="383">
        <v>34.37</v>
      </c>
      <c r="S110" s="383">
        <f>(Q110-O110)*60+(R110-P110)</f>
        <v>166.69</v>
      </c>
      <c r="T110" s="384">
        <v>112</v>
      </c>
      <c r="U110" s="385">
        <f>SUM(S110:T110)</f>
        <v>278.69</v>
      </c>
    </row>
    <row r="111" spans="2:21" ht="13.5" thickBot="1">
      <c r="B111" s="61">
        <v>4</v>
      </c>
      <c r="C111" s="325">
        <v>151</v>
      </c>
      <c r="D111" s="433" t="s">
        <v>124</v>
      </c>
      <c r="E111" s="434" t="s">
        <v>114</v>
      </c>
      <c r="F111" s="334">
        <v>2004</v>
      </c>
      <c r="G111" s="435"/>
      <c r="H111" s="34">
        <v>0</v>
      </c>
      <c r="I111" s="35">
        <v>54.7</v>
      </c>
      <c r="J111" s="36">
        <v>3</v>
      </c>
      <c r="K111" s="37">
        <v>47.44</v>
      </c>
      <c r="L111" s="37">
        <f>(J111-H111)*60+(K111-I111)</f>
        <v>172.74</v>
      </c>
      <c r="M111" s="326">
        <v>252</v>
      </c>
      <c r="N111" s="327">
        <f>SUM(L111:M111)</f>
        <v>424.74</v>
      </c>
      <c r="O111" s="34">
        <v>4</v>
      </c>
      <c r="P111" s="35">
        <v>58.43</v>
      </c>
      <c r="Q111" s="36">
        <v>7</v>
      </c>
      <c r="R111" s="37">
        <v>51.7</v>
      </c>
      <c r="S111" s="37">
        <f>(Q111-O111)*60+(R111-P111)</f>
        <v>173.27</v>
      </c>
      <c r="T111" s="326">
        <v>400</v>
      </c>
      <c r="U111" s="327">
        <f>SUM(S111:T111)</f>
        <v>573.27</v>
      </c>
    </row>
    <row r="113" spans="4:19" ht="15.75">
      <c r="D113" s="216"/>
      <c r="E113" s="216"/>
      <c r="P113" s="31" t="s">
        <v>127</v>
      </c>
      <c r="S113" s="31" t="s">
        <v>127</v>
      </c>
    </row>
  </sheetData>
  <sheetProtection/>
  <mergeCells count="52">
    <mergeCell ref="B106:B107"/>
    <mergeCell ref="D106:D107"/>
    <mergeCell ref="E106:E107"/>
    <mergeCell ref="H106:N106"/>
    <mergeCell ref="O106:U106"/>
    <mergeCell ref="H107:I107"/>
    <mergeCell ref="J107:K107"/>
    <mergeCell ref="O107:P107"/>
    <mergeCell ref="Q107:R107"/>
    <mergeCell ref="V75:V76"/>
    <mergeCell ref="D91:D92"/>
    <mergeCell ref="E91:E92"/>
    <mergeCell ref="J92:K92"/>
    <mergeCell ref="O76:P76"/>
    <mergeCell ref="H92:I92"/>
    <mergeCell ref="B1:U1"/>
    <mergeCell ref="H7:I7"/>
    <mergeCell ref="O7:P7"/>
    <mergeCell ref="H6:N6"/>
    <mergeCell ref="O6:U6"/>
    <mergeCell ref="O92:P92"/>
    <mergeCell ref="J76:K76"/>
    <mergeCell ref="Q7:R7"/>
    <mergeCell ref="O75:U75"/>
    <mergeCell ref="S72:U72"/>
    <mergeCell ref="B2:U2"/>
    <mergeCell ref="J7:K7"/>
    <mergeCell ref="S38:U38"/>
    <mergeCell ref="B91:B92"/>
    <mergeCell ref="Q92:R92"/>
    <mergeCell ref="Q76:R76"/>
    <mergeCell ref="H91:N91"/>
    <mergeCell ref="O91:U91"/>
    <mergeCell ref="E6:E7"/>
    <mergeCell ref="B6:B7"/>
    <mergeCell ref="S3:U3"/>
    <mergeCell ref="S4:U4"/>
    <mergeCell ref="V6:V7"/>
    <mergeCell ref="B35:U35"/>
    <mergeCell ref="B36:U36"/>
    <mergeCell ref="S37:U37"/>
    <mergeCell ref="D6:D7"/>
    <mergeCell ref="W6:W7"/>
    <mergeCell ref="X6:X7"/>
    <mergeCell ref="B75:B76"/>
    <mergeCell ref="D75:D76"/>
    <mergeCell ref="E75:E76"/>
    <mergeCell ref="B70:U70"/>
    <mergeCell ref="B71:U71"/>
    <mergeCell ref="H75:N75"/>
    <mergeCell ref="H76:I76"/>
    <mergeCell ref="S73:U73"/>
  </mergeCells>
  <printOptions horizontalCentered="1" verticalCentered="1"/>
  <pageMargins left="0.433070866141732" right="0.236220472440945" top="0.16" bottom="0" header="0" footer="0"/>
  <pageSetup horizontalDpi="600" verticalDpi="600" orientation="landscape" paperSize="9" scale="98" r:id="rId1"/>
  <rowBreaks count="2" manualBreakCount="2">
    <brk id="34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4">
      <selection activeCell="P34" sqref="P34"/>
    </sheetView>
  </sheetViews>
  <sheetFormatPr defaultColWidth="9.140625" defaultRowHeight="12.75"/>
  <cols>
    <col min="1" max="1" width="0.71875" style="2" customWidth="1"/>
    <col min="2" max="2" width="3.57421875" style="2" customWidth="1"/>
    <col min="3" max="3" width="22.57421875" style="2" customWidth="1"/>
    <col min="4" max="4" width="16.57421875" style="162" customWidth="1"/>
    <col min="5" max="5" width="4.57421875" style="8" customWidth="1"/>
    <col min="6" max="6" width="4.28125" style="8" customWidth="1"/>
    <col min="7" max="7" width="2.00390625" style="2" customWidth="1"/>
    <col min="8" max="8" width="3.57421875" style="2" customWidth="1"/>
    <col min="9" max="9" width="22.140625" style="2" customWidth="1"/>
    <col min="10" max="10" width="16.421875" style="2" customWidth="1"/>
    <col min="11" max="11" width="4.57421875" style="160" customWidth="1"/>
    <col min="12" max="12" width="4.28125" style="99" customWidth="1"/>
    <col min="13" max="13" width="9.140625" style="2" customWidth="1"/>
    <col min="14" max="14" width="3.57421875" style="2" customWidth="1"/>
    <col min="15" max="15" width="22.57421875" style="2" customWidth="1"/>
    <col min="16" max="16" width="16.57421875" style="162" customWidth="1"/>
    <col min="17" max="17" width="4.57421875" style="8" customWidth="1"/>
    <col min="18" max="18" width="4.28125" style="8" customWidth="1"/>
    <col min="19" max="19" width="2.00390625" style="2" customWidth="1"/>
    <col min="20" max="20" width="3.57421875" style="2" customWidth="1"/>
    <col min="21" max="21" width="22.140625" style="2" customWidth="1"/>
    <col min="22" max="22" width="16.421875" style="2" customWidth="1"/>
    <col min="23" max="23" width="4.57421875" style="160" customWidth="1"/>
    <col min="24" max="24" width="4.28125" style="99" customWidth="1"/>
    <col min="25" max="16384" width="9.140625" style="2" customWidth="1"/>
  </cols>
  <sheetData>
    <row r="1" spans="1:24" ht="18.75">
      <c r="A1" s="498" t="s">
        <v>82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324"/>
      <c r="N1" s="324"/>
      <c r="O1" s="324"/>
      <c r="P1" s="324"/>
      <c r="Q1" s="324"/>
      <c r="R1" s="324"/>
      <c r="S1" s="324"/>
      <c r="T1" s="324"/>
      <c r="W1" s="2"/>
      <c r="X1" s="2"/>
    </row>
    <row r="2" spans="1:24" ht="18.75">
      <c r="A2" s="546" t="s">
        <v>21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289"/>
      <c r="M2" s="50"/>
      <c r="P2" s="2"/>
      <c r="Q2" s="2"/>
      <c r="R2" s="2"/>
      <c r="W2" s="2"/>
      <c r="X2" s="289"/>
    </row>
    <row r="3" spans="1:24" ht="18.75">
      <c r="A3" s="288"/>
      <c r="B3" s="288"/>
      <c r="C3" s="288"/>
      <c r="D3" s="290"/>
      <c r="E3" s="288"/>
      <c r="F3" s="288"/>
      <c r="G3" s="288"/>
      <c r="H3" s="288"/>
      <c r="I3" s="545" t="s">
        <v>83</v>
      </c>
      <c r="J3" s="545"/>
      <c r="K3" s="545"/>
      <c r="L3" s="289"/>
      <c r="M3" s="50"/>
      <c r="N3" s="288"/>
      <c r="O3" s="288"/>
      <c r="P3" s="290"/>
      <c r="Q3" s="288"/>
      <c r="R3" s="288"/>
      <c r="S3" s="288"/>
      <c r="T3" s="288"/>
      <c r="U3" s="545"/>
      <c r="V3" s="545"/>
      <c r="W3" s="545"/>
      <c r="X3" s="289"/>
    </row>
    <row r="4" spans="1:24" ht="18.75">
      <c r="A4" s="288"/>
      <c r="B4" s="50"/>
      <c r="C4" s="50"/>
      <c r="D4" s="291"/>
      <c r="E4" s="292"/>
      <c r="F4" s="292"/>
      <c r="G4" s="288"/>
      <c r="H4" s="288"/>
      <c r="I4" s="545" t="s">
        <v>22</v>
      </c>
      <c r="J4" s="545"/>
      <c r="K4" s="545"/>
      <c r="L4" s="289"/>
      <c r="M4" s="50"/>
      <c r="N4" s="50"/>
      <c r="O4" s="50"/>
      <c r="P4" s="291"/>
      <c r="Q4" s="292"/>
      <c r="R4" s="292"/>
      <c r="S4" s="288"/>
      <c r="T4" s="288"/>
      <c r="U4" s="545"/>
      <c r="V4" s="545"/>
      <c r="W4" s="545"/>
      <c r="X4" s="289"/>
    </row>
    <row r="5" spans="1:24" ht="19.5" thickBot="1">
      <c r="A5" s="288"/>
      <c r="B5" s="293"/>
      <c r="C5" s="293" t="s">
        <v>51</v>
      </c>
      <c r="D5" s="294"/>
      <c r="E5" s="295"/>
      <c r="F5" s="295"/>
      <c r="G5" s="288"/>
      <c r="H5" s="296"/>
      <c r="I5" s="296" t="s">
        <v>50</v>
      </c>
      <c r="J5" s="296"/>
      <c r="K5" s="297"/>
      <c r="L5" s="289"/>
      <c r="M5" s="50"/>
      <c r="N5" s="9"/>
      <c r="O5" s="285" t="s">
        <v>50</v>
      </c>
      <c r="P5" s="203"/>
      <c r="Q5" s="204"/>
      <c r="R5" s="205"/>
      <c r="S5" s="288"/>
      <c r="T5" s="1"/>
      <c r="U5" s="1" t="s">
        <v>52</v>
      </c>
      <c r="V5" s="163"/>
      <c r="W5" s="7"/>
      <c r="X5" s="2"/>
    </row>
    <row r="6" spans="1:24" ht="12.75" customHeight="1">
      <c r="A6" s="50"/>
      <c r="B6" s="298" t="s">
        <v>1</v>
      </c>
      <c r="C6" s="299" t="s">
        <v>2</v>
      </c>
      <c r="D6" s="300" t="s">
        <v>3</v>
      </c>
      <c r="E6" s="542" t="s">
        <v>17</v>
      </c>
      <c r="F6" s="301" t="s">
        <v>31</v>
      </c>
      <c r="G6" s="50"/>
      <c r="H6" s="302" t="s">
        <v>1</v>
      </c>
      <c r="I6" s="303" t="s">
        <v>2</v>
      </c>
      <c r="J6" s="304" t="s">
        <v>23</v>
      </c>
      <c r="K6" s="540" t="s">
        <v>17</v>
      </c>
      <c r="L6" s="301" t="s">
        <v>31</v>
      </c>
      <c r="M6" s="50">
        <v>1999</v>
      </c>
      <c r="N6" s="140">
        <v>44</v>
      </c>
      <c r="O6" s="418" t="s">
        <v>68</v>
      </c>
      <c r="P6" s="151" t="s">
        <v>66</v>
      </c>
      <c r="Q6" s="419">
        <v>2004</v>
      </c>
      <c r="R6" s="336" t="str">
        <f>IF(Q6&gt;=2003,"U14",IF(Q6&gt;=2001,"U16",IF(Q6&gt;=1999,"U18","-")))</f>
        <v>U14</v>
      </c>
      <c r="S6" s="50"/>
      <c r="T6" s="302" t="s">
        <v>1</v>
      </c>
      <c r="U6" s="303" t="s">
        <v>2</v>
      </c>
      <c r="V6" s="459" t="s">
        <v>3</v>
      </c>
      <c r="W6" s="540" t="s">
        <v>17</v>
      </c>
      <c r="X6" s="301" t="s">
        <v>31</v>
      </c>
    </row>
    <row r="7" spans="1:24" ht="12.75" customHeight="1" thickBot="1">
      <c r="A7" s="50"/>
      <c r="B7" s="305" t="s">
        <v>5</v>
      </c>
      <c r="C7" s="306"/>
      <c r="D7" s="307"/>
      <c r="E7" s="543"/>
      <c r="F7" s="308" t="s">
        <v>32</v>
      </c>
      <c r="G7" s="50"/>
      <c r="H7" s="416" t="s">
        <v>5</v>
      </c>
      <c r="I7" s="309"/>
      <c r="J7" s="310"/>
      <c r="K7" s="544"/>
      <c r="L7" s="308" t="s">
        <v>32</v>
      </c>
      <c r="M7" s="50">
        <v>2001</v>
      </c>
      <c r="N7" s="130">
        <v>45</v>
      </c>
      <c r="O7" s="414" t="s">
        <v>46</v>
      </c>
      <c r="P7" s="460" t="s">
        <v>88</v>
      </c>
      <c r="Q7" s="460">
        <v>2002</v>
      </c>
      <c r="R7" s="127" t="str">
        <f aca="true" t="shared" si="0" ref="R7:R32">IF(Q7&gt;=2003,"U14",IF(Q7&gt;=2001,"U16",IF(Q7&gt;=1999,"U18","-")))</f>
        <v>U16</v>
      </c>
      <c r="S7" s="50"/>
      <c r="T7" s="416" t="s">
        <v>5</v>
      </c>
      <c r="U7" s="461"/>
      <c r="V7" s="462"/>
      <c r="W7" s="541"/>
      <c r="X7" s="463" t="s">
        <v>32</v>
      </c>
    </row>
    <row r="8" spans="1:24" ht="12.75" customHeight="1">
      <c r="A8" s="50"/>
      <c r="B8" s="194">
        <v>1</v>
      </c>
      <c r="C8" s="412" t="s">
        <v>126</v>
      </c>
      <c r="D8" s="328" t="s">
        <v>122</v>
      </c>
      <c r="E8" s="220">
        <v>2002</v>
      </c>
      <c r="F8" s="126" t="str">
        <f>IF(E8&gt;=1999,"U18","-")</f>
        <v>U18</v>
      </c>
      <c r="G8" s="50"/>
      <c r="H8" s="194">
        <v>13</v>
      </c>
      <c r="I8" s="422" t="s">
        <v>107</v>
      </c>
      <c r="J8" s="151" t="s">
        <v>99</v>
      </c>
      <c r="K8" s="161">
        <v>2003</v>
      </c>
      <c r="L8" s="126" t="str">
        <f>IF(K8&gt;=2003,"U14",IF(K8&gt;=2001,"U16",IF(K8&gt;=1999,"U18","-")))</f>
        <v>U14</v>
      </c>
      <c r="M8" s="50">
        <v>2003</v>
      </c>
      <c r="N8" s="130">
        <v>46</v>
      </c>
      <c r="O8" s="420" t="s">
        <v>87</v>
      </c>
      <c r="P8" s="51" t="s">
        <v>65</v>
      </c>
      <c r="Q8" s="421">
        <v>1993</v>
      </c>
      <c r="R8" s="127" t="str">
        <f t="shared" si="0"/>
        <v>-</v>
      </c>
      <c r="S8" s="50"/>
      <c r="T8" s="140">
        <v>151</v>
      </c>
      <c r="U8" s="424" t="s">
        <v>124</v>
      </c>
      <c r="V8" s="151" t="s">
        <v>114</v>
      </c>
      <c r="W8" s="220">
        <v>2004</v>
      </c>
      <c r="X8" s="336"/>
    </row>
    <row r="9" spans="1:24" ht="12.75" customHeight="1">
      <c r="A9" s="50"/>
      <c r="B9" s="195">
        <v>2</v>
      </c>
      <c r="C9" s="413" t="s">
        <v>124</v>
      </c>
      <c r="D9" s="330" t="s">
        <v>114</v>
      </c>
      <c r="E9" s="224">
        <v>2004</v>
      </c>
      <c r="F9" s="63" t="str">
        <f aca="true" t="shared" si="1" ref="F9:F19">IF(E9&gt;=1999,"U18","-")</f>
        <v>U18</v>
      </c>
      <c r="G9" s="50"/>
      <c r="H9" s="198">
        <v>14</v>
      </c>
      <c r="I9" s="371" t="s">
        <v>106</v>
      </c>
      <c r="J9" s="150" t="s">
        <v>103</v>
      </c>
      <c r="K9" s="155">
        <v>1992</v>
      </c>
      <c r="L9" s="127" t="str">
        <f aca="true" t="shared" si="2" ref="L9:L37">IF(K9&gt;=2003,"U14",IF(K9&gt;=2001,"U16",IF(K9&gt;=1999,"U18","-")))</f>
        <v>-</v>
      </c>
      <c r="M9" s="50"/>
      <c r="N9" s="130">
        <v>47</v>
      </c>
      <c r="O9" s="386" t="s">
        <v>119</v>
      </c>
      <c r="P9" s="387" t="s">
        <v>117</v>
      </c>
      <c r="Q9" s="388">
        <v>2002</v>
      </c>
      <c r="R9" s="66" t="str">
        <f t="shared" si="0"/>
        <v>U16</v>
      </c>
      <c r="S9" s="50"/>
      <c r="T9" s="130">
        <v>152</v>
      </c>
      <c r="U9" s="312" t="s">
        <v>115</v>
      </c>
      <c r="V9" s="150" t="s">
        <v>114</v>
      </c>
      <c r="W9" s="147">
        <v>1999</v>
      </c>
      <c r="X9" s="332"/>
    </row>
    <row r="10" spans="1:24" ht="12.75" customHeight="1">
      <c r="A10" s="50"/>
      <c r="B10" s="195">
        <v>3</v>
      </c>
      <c r="C10" s="414" t="s">
        <v>112</v>
      </c>
      <c r="D10" s="150" t="s">
        <v>109</v>
      </c>
      <c r="E10" s="311">
        <v>2002</v>
      </c>
      <c r="F10" s="127" t="str">
        <f t="shared" si="1"/>
        <v>U18</v>
      </c>
      <c r="G10" s="50"/>
      <c r="H10" s="198">
        <v>15</v>
      </c>
      <c r="I10" s="371" t="s">
        <v>45</v>
      </c>
      <c r="J10" s="149" t="s">
        <v>122</v>
      </c>
      <c r="K10" s="154">
        <v>2002</v>
      </c>
      <c r="L10" s="127" t="str">
        <f t="shared" si="2"/>
        <v>U16</v>
      </c>
      <c r="M10" s="50"/>
      <c r="N10" s="130">
        <v>48</v>
      </c>
      <c r="O10" s="4" t="s">
        <v>77</v>
      </c>
      <c r="P10" s="150" t="s">
        <v>91</v>
      </c>
      <c r="Q10" s="421">
        <v>2002</v>
      </c>
      <c r="R10" s="63" t="str">
        <f t="shared" si="0"/>
        <v>U16</v>
      </c>
      <c r="S10" s="50"/>
      <c r="T10" s="130">
        <v>153</v>
      </c>
      <c r="U10" s="312" t="s">
        <v>42</v>
      </c>
      <c r="V10" s="150" t="s">
        <v>91</v>
      </c>
      <c r="W10" s="147">
        <v>2002</v>
      </c>
      <c r="X10" s="127"/>
    </row>
    <row r="11" spans="1:24" ht="12.75" customHeight="1">
      <c r="A11" s="50"/>
      <c r="B11" s="195">
        <v>4</v>
      </c>
      <c r="C11" s="312" t="s">
        <v>125</v>
      </c>
      <c r="D11" s="149" t="s">
        <v>122</v>
      </c>
      <c r="E11" s="147">
        <v>2003</v>
      </c>
      <c r="F11" s="63" t="str">
        <f t="shared" si="1"/>
        <v>U18</v>
      </c>
      <c r="G11" s="50"/>
      <c r="H11" s="130">
        <v>16</v>
      </c>
      <c r="I11" s="371" t="s">
        <v>95</v>
      </c>
      <c r="J11" s="149" t="s">
        <v>88</v>
      </c>
      <c r="K11" s="154">
        <v>2003</v>
      </c>
      <c r="L11" s="127" t="str">
        <f t="shared" si="2"/>
        <v>U14</v>
      </c>
      <c r="M11" s="50"/>
      <c r="N11" s="130">
        <v>49</v>
      </c>
      <c r="O11" s="371" t="s">
        <v>29</v>
      </c>
      <c r="P11" s="150" t="s">
        <v>89</v>
      </c>
      <c r="Q11" s="155">
        <v>2002</v>
      </c>
      <c r="R11" s="127" t="str">
        <f t="shared" si="0"/>
        <v>U16</v>
      </c>
      <c r="S11" s="50"/>
      <c r="T11" s="130">
        <v>154</v>
      </c>
      <c r="U11" s="313"/>
      <c r="V11" s="286"/>
      <c r="W11" s="147"/>
      <c r="X11" s="332"/>
    </row>
    <row r="12" spans="1:24" ht="12.75" customHeight="1" thickBot="1">
      <c r="A12" s="50"/>
      <c r="B12" s="195">
        <v>5</v>
      </c>
      <c r="C12" s="312" t="s">
        <v>115</v>
      </c>
      <c r="D12" s="278" t="s">
        <v>114</v>
      </c>
      <c r="E12" s="147">
        <v>1999</v>
      </c>
      <c r="F12" s="63" t="str">
        <f t="shared" si="1"/>
        <v>U18</v>
      </c>
      <c r="G12" s="50"/>
      <c r="H12" s="130">
        <v>17</v>
      </c>
      <c r="I12" s="371" t="s">
        <v>43</v>
      </c>
      <c r="J12" s="150" t="s">
        <v>117</v>
      </c>
      <c r="K12" s="155">
        <v>2008</v>
      </c>
      <c r="L12" s="127" t="str">
        <f t="shared" si="2"/>
        <v>U14</v>
      </c>
      <c r="M12" s="50"/>
      <c r="N12" s="130">
        <v>50</v>
      </c>
      <c r="O12" s="371" t="s">
        <v>47</v>
      </c>
      <c r="P12" s="150" t="s">
        <v>66</v>
      </c>
      <c r="Q12" s="155">
        <v>2001</v>
      </c>
      <c r="R12" s="63" t="str">
        <f t="shared" si="0"/>
        <v>U16</v>
      </c>
      <c r="S12" s="50"/>
      <c r="T12" s="141">
        <v>155</v>
      </c>
      <c r="U12" s="417" t="s">
        <v>84</v>
      </c>
      <c r="V12" s="370" t="s">
        <v>91</v>
      </c>
      <c r="W12" s="148">
        <v>1995</v>
      </c>
      <c r="X12" s="67"/>
    </row>
    <row r="13" spans="1:24" ht="12.75" customHeight="1">
      <c r="A13" s="50"/>
      <c r="B13" s="195">
        <v>6</v>
      </c>
      <c r="C13" s="312" t="s">
        <v>63</v>
      </c>
      <c r="D13" s="149" t="s">
        <v>99</v>
      </c>
      <c r="E13" s="147">
        <v>2002</v>
      </c>
      <c r="F13" s="63" t="str">
        <f t="shared" si="1"/>
        <v>U18</v>
      </c>
      <c r="G13" s="50"/>
      <c r="H13" s="130">
        <v>18</v>
      </c>
      <c r="I13" s="420" t="s">
        <v>80</v>
      </c>
      <c r="J13" s="149" t="s">
        <v>81</v>
      </c>
      <c r="K13" s="421">
        <v>2006</v>
      </c>
      <c r="L13" s="127" t="str">
        <f t="shared" si="2"/>
        <v>U14</v>
      </c>
      <c r="M13" s="50"/>
      <c r="N13" s="130">
        <v>51</v>
      </c>
      <c r="O13" s="415" t="s">
        <v>100</v>
      </c>
      <c r="P13" s="390" t="s">
        <v>99</v>
      </c>
      <c r="Q13" s="423">
        <v>1997</v>
      </c>
      <c r="R13" s="549" t="str">
        <f t="shared" si="0"/>
        <v>-</v>
      </c>
      <c r="S13" s="50"/>
      <c r="T13" s="9"/>
      <c r="U13" s="3"/>
      <c r="V13" s="164"/>
      <c r="W13" s="205"/>
      <c r="X13" s="9"/>
    </row>
    <row r="14" spans="1:24" ht="12.75" customHeight="1" thickBot="1">
      <c r="A14" s="50"/>
      <c r="B14" s="196">
        <v>7</v>
      </c>
      <c r="C14" s="312" t="s">
        <v>85</v>
      </c>
      <c r="D14" s="150" t="s">
        <v>91</v>
      </c>
      <c r="E14" s="147">
        <v>2001</v>
      </c>
      <c r="F14" s="63" t="str">
        <f t="shared" si="1"/>
        <v>U18</v>
      </c>
      <c r="G14" s="50"/>
      <c r="H14" s="130">
        <v>19</v>
      </c>
      <c r="I14" s="420" t="s">
        <v>123</v>
      </c>
      <c r="J14" s="149" t="s">
        <v>122</v>
      </c>
      <c r="K14" s="421">
        <v>2003</v>
      </c>
      <c r="L14" s="127" t="str">
        <f t="shared" si="2"/>
        <v>U14</v>
      </c>
      <c r="M14" s="50"/>
      <c r="N14" s="130">
        <v>52</v>
      </c>
      <c r="O14" s="371" t="s">
        <v>86</v>
      </c>
      <c r="P14" s="51" t="s">
        <v>65</v>
      </c>
      <c r="Q14" s="155">
        <v>1995</v>
      </c>
      <c r="R14" s="63" t="str">
        <f t="shared" si="0"/>
        <v>-</v>
      </c>
      <c r="S14" s="50"/>
      <c r="T14" s="296"/>
      <c r="U14" s="296" t="s">
        <v>53</v>
      </c>
      <c r="V14" s="464"/>
      <c r="W14" s="465"/>
      <c r="X14" s="50"/>
    </row>
    <row r="15" spans="1:24" ht="12.75" customHeight="1">
      <c r="A15" s="50"/>
      <c r="B15" s="130">
        <v>8</v>
      </c>
      <c r="C15" s="312" t="s">
        <v>18</v>
      </c>
      <c r="D15" s="278" t="s">
        <v>117</v>
      </c>
      <c r="E15" s="147">
        <v>2002</v>
      </c>
      <c r="F15" s="63" t="str">
        <f t="shared" si="1"/>
        <v>U18</v>
      </c>
      <c r="G15" s="50"/>
      <c r="H15" s="130">
        <v>21</v>
      </c>
      <c r="I15" s="420" t="s">
        <v>120</v>
      </c>
      <c r="J15" s="149" t="s">
        <v>117</v>
      </c>
      <c r="K15" s="421">
        <v>2006</v>
      </c>
      <c r="L15" s="127" t="str">
        <f t="shared" si="2"/>
        <v>U14</v>
      </c>
      <c r="M15" s="50"/>
      <c r="N15" s="130">
        <v>53</v>
      </c>
      <c r="O15" s="371" t="s">
        <v>62</v>
      </c>
      <c r="P15" s="150" t="s">
        <v>90</v>
      </c>
      <c r="Q15" s="155">
        <v>2000</v>
      </c>
      <c r="R15" s="63" t="str">
        <f t="shared" si="0"/>
        <v>U18</v>
      </c>
      <c r="S15" s="50"/>
      <c r="T15" s="302" t="s">
        <v>1</v>
      </c>
      <c r="U15" s="303" t="s">
        <v>2</v>
      </c>
      <c r="V15" s="459" t="s">
        <v>3</v>
      </c>
      <c r="W15" s="540" t="s">
        <v>17</v>
      </c>
      <c r="X15" s="301" t="s">
        <v>31</v>
      </c>
    </row>
    <row r="16" spans="1:24" ht="12.75" customHeight="1" thickBot="1">
      <c r="A16" s="50"/>
      <c r="B16" s="198">
        <v>9</v>
      </c>
      <c r="C16" s="313" t="s">
        <v>64</v>
      </c>
      <c r="D16" s="286" t="s">
        <v>90</v>
      </c>
      <c r="E16" s="147">
        <v>2003</v>
      </c>
      <c r="F16" s="127" t="str">
        <f t="shared" si="1"/>
        <v>U18</v>
      </c>
      <c r="G16" s="50"/>
      <c r="H16" s="130">
        <v>22</v>
      </c>
      <c r="I16" s="420" t="s">
        <v>111</v>
      </c>
      <c r="J16" s="150" t="s">
        <v>109</v>
      </c>
      <c r="K16" s="421">
        <v>2002</v>
      </c>
      <c r="L16" s="127" t="str">
        <f t="shared" si="2"/>
        <v>U16</v>
      </c>
      <c r="M16" s="50"/>
      <c r="N16" s="130">
        <v>54</v>
      </c>
      <c r="O16" s="371" t="s">
        <v>76</v>
      </c>
      <c r="P16" s="150" t="s">
        <v>91</v>
      </c>
      <c r="Q16" s="155">
        <v>2008</v>
      </c>
      <c r="R16" s="63" t="str">
        <f t="shared" si="0"/>
        <v>U14</v>
      </c>
      <c r="S16" s="50"/>
      <c r="T16" s="416" t="s">
        <v>5</v>
      </c>
      <c r="U16" s="461"/>
      <c r="V16" s="462"/>
      <c r="W16" s="541"/>
      <c r="X16" s="463" t="s">
        <v>32</v>
      </c>
    </row>
    <row r="17" spans="1:24" ht="12.75" customHeight="1">
      <c r="A17" s="50"/>
      <c r="B17" s="195">
        <v>10</v>
      </c>
      <c r="C17" s="312" t="s">
        <v>26</v>
      </c>
      <c r="D17" s="150" t="s">
        <v>91</v>
      </c>
      <c r="E17" s="147">
        <v>2000</v>
      </c>
      <c r="F17" s="63" t="str">
        <f t="shared" si="1"/>
        <v>U18</v>
      </c>
      <c r="G17" s="50"/>
      <c r="H17" s="130">
        <v>23</v>
      </c>
      <c r="I17" s="420" t="s">
        <v>113</v>
      </c>
      <c r="J17" s="149" t="s">
        <v>114</v>
      </c>
      <c r="K17" s="421">
        <v>2001</v>
      </c>
      <c r="L17" s="127" t="str">
        <f t="shared" si="2"/>
        <v>U16</v>
      </c>
      <c r="M17" s="50"/>
      <c r="N17" s="130">
        <v>55</v>
      </c>
      <c r="O17" s="371" t="s">
        <v>118</v>
      </c>
      <c r="P17" s="150" t="s">
        <v>117</v>
      </c>
      <c r="Q17" s="155">
        <v>1995</v>
      </c>
      <c r="R17" s="63" t="str">
        <f t="shared" si="0"/>
        <v>-</v>
      </c>
      <c r="S17" s="50"/>
      <c r="T17" s="140">
        <v>156</v>
      </c>
      <c r="U17" s="424" t="s">
        <v>46</v>
      </c>
      <c r="V17" s="165" t="s">
        <v>88</v>
      </c>
      <c r="W17" s="220">
        <v>2002</v>
      </c>
      <c r="X17" s="103"/>
    </row>
    <row r="18" spans="1:24" ht="12.75" customHeight="1">
      <c r="A18" s="50"/>
      <c r="B18" s="195">
        <v>11</v>
      </c>
      <c r="C18" s="313" t="s">
        <v>108</v>
      </c>
      <c r="D18" s="286" t="s">
        <v>99</v>
      </c>
      <c r="E18" s="314">
        <v>1992</v>
      </c>
      <c r="F18" s="467" t="str">
        <f t="shared" si="1"/>
        <v>-</v>
      </c>
      <c r="G18" s="50"/>
      <c r="H18" s="130">
        <v>24</v>
      </c>
      <c r="I18" s="420" t="s">
        <v>121</v>
      </c>
      <c r="J18" s="149" t="s">
        <v>122</v>
      </c>
      <c r="K18" s="421">
        <v>2003</v>
      </c>
      <c r="L18" s="127" t="str">
        <f t="shared" si="2"/>
        <v>U14</v>
      </c>
      <c r="M18" s="50"/>
      <c r="N18" s="130">
        <v>56</v>
      </c>
      <c r="O18" s="371" t="s">
        <v>79</v>
      </c>
      <c r="P18" s="150" t="s">
        <v>91</v>
      </c>
      <c r="Q18" s="155">
        <v>2000</v>
      </c>
      <c r="R18" s="127" t="str">
        <f t="shared" si="0"/>
        <v>U18</v>
      </c>
      <c r="S18" s="50"/>
      <c r="T18" s="130">
        <v>157</v>
      </c>
      <c r="U18" s="312" t="s">
        <v>29</v>
      </c>
      <c r="V18" s="149" t="s">
        <v>89</v>
      </c>
      <c r="W18" s="147">
        <v>2002</v>
      </c>
      <c r="X18" s="63"/>
    </row>
    <row r="19" spans="1:24" ht="12.75" customHeight="1" thickBot="1">
      <c r="A19" s="50"/>
      <c r="B19" s="199">
        <v>12</v>
      </c>
      <c r="C19" s="417" t="s">
        <v>42</v>
      </c>
      <c r="D19" s="370" t="s">
        <v>91</v>
      </c>
      <c r="E19" s="148">
        <v>2002</v>
      </c>
      <c r="F19" s="67" t="str">
        <f t="shared" si="1"/>
        <v>U18</v>
      </c>
      <c r="G19" s="50"/>
      <c r="H19" s="130">
        <v>25</v>
      </c>
      <c r="I19" s="420" t="s">
        <v>33</v>
      </c>
      <c r="J19" s="149" t="s">
        <v>117</v>
      </c>
      <c r="K19" s="421">
        <v>2004</v>
      </c>
      <c r="L19" s="127" t="str">
        <f t="shared" si="2"/>
        <v>U14</v>
      </c>
      <c r="M19" s="50"/>
      <c r="N19" s="130">
        <v>57</v>
      </c>
      <c r="O19" s="371" t="s">
        <v>30</v>
      </c>
      <c r="P19" s="150" t="s">
        <v>89</v>
      </c>
      <c r="Q19" s="155">
        <v>2003</v>
      </c>
      <c r="R19" s="63" t="str">
        <f t="shared" si="0"/>
        <v>U14</v>
      </c>
      <c r="S19" s="50"/>
      <c r="T19" s="130">
        <v>158</v>
      </c>
      <c r="U19" s="371" t="s">
        <v>69</v>
      </c>
      <c r="V19" s="150" t="s">
        <v>66</v>
      </c>
      <c r="W19" s="421">
        <v>2004</v>
      </c>
      <c r="X19" s="63"/>
    </row>
    <row r="20" spans="1:24" ht="12.75" customHeight="1">
      <c r="A20" s="50"/>
      <c r="B20" s="50"/>
      <c r="C20" s="50"/>
      <c r="D20" s="291"/>
      <c r="E20" s="292"/>
      <c r="F20" s="292"/>
      <c r="G20" s="50"/>
      <c r="H20" s="130">
        <v>26</v>
      </c>
      <c r="I20" s="371" t="s">
        <v>94</v>
      </c>
      <c r="J20" s="150" t="s">
        <v>88</v>
      </c>
      <c r="K20" s="421">
        <v>2002</v>
      </c>
      <c r="L20" s="127" t="str">
        <f t="shared" si="2"/>
        <v>U16</v>
      </c>
      <c r="M20" s="50"/>
      <c r="N20" s="130">
        <v>58</v>
      </c>
      <c r="O20" s="414" t="s">
        <v>61</v>
      </c>
      <c r="P20" s="51" t="s">
        <v>65</v>
      </c>
      <c r="Q20" s="90">
        <v>1962</v>
      </c>
      <c r="R20" s="63" t="str">
        <f t="shared" si="0"/>
        <v>-</v>
      </c>
      <c r="S20" s="50"/>
      <c r="T20" s="130">
        <v>159</v>
      </c>
      <c r="U20" s="371" t="s">
        <v>77</v>
      </c>
      <c r="V20" s="278" t="s">
        <v>91</v>
      </c>
      <c r="W20" s="421">
        <v>2002</v>
      </c>
      <c r="X20" s="127"/>
    </row>
    <row r="21" spans="1:24" ht="12.75" customHeight="1">
      <c r="A21" s="50"/>
      <c r="B21" s="50"/>
      <c r="C21" s="50"/>
      <c r="D21" s="291"/>
      <c r="E21" s="292"/>
      <c r="F21" s="292"/>
      <c r="G21" s="50"/>
      <c r="H21" s="130">
        <v>27</v>
      </c>
      <c r="I21" s="372" t="s">
        <v>105</v>
      </c>
      <c r="J21" s="286" t="s">
        <v>99</v>
      </c>
      <c r="K21" s="287">
        <v>1990</v>
      </c>
      <c r="L21" s="127" t="str">
        <f t="shared" si="2"/>
        <v>-</v>
      </c>
      <c r="M21" s="50"/>
      <c r="N21" s="130">
        <v>59</v>
      </c>
      <c r="O21" s="372" t="s">
        <v>19</v>
      </c>
      <c r="P21" s="286" t="s">
        <v>99</v>
      </c>
      <c r="Q21" s="287">
        <v>1998</v>
      </c>
      <c r="R21" s="63" t="str">
        <f t="shared" si="0"/>
        <v>-</v>
      </c>
      <c r="S21" s="50"/>
      <c r="T21" s="130">
        <v>160</v>
      </c>
      <c r="U21" s="312" t="s">
        <v>30</v>
      </c>
      <c r="V21" s="149" t="s">
        <v>89</v>
      </c>
      <c r="W21" s="147">
        <v>2003</v>
      </c>
      <c r="X21" s="63"/>
    </row>
    <row r="22" spans="1:24" ht="12.75" customHeight="1">
      <c r="A22" s="50"/>
      <c r="B22" s="50"/>
      <c r="C22" s="50"/>
      <c r="D22" s="291"/>
      <c r="E22" s="292"/>
      <c r="F22" s="292"/>
      <c r="G22" s="50"/>
      <c r="H22" s="130">
        <v>28</v>
      </c>
      <c r="I22" s="371" t="s">
        <v>96</v>
      </c>
      <c r="J22" s="150" t="s">
        <v>97</v>
      </c>
      <c r="K22" s="421">
        <v>2004</v>
      </c>
      <c r="L22" s="127" t="str">
        <f t="shared" si="2"/>
        <v>U14</v>
      </c>
      <c r="M22" s="50"/>
      <c r="N22" s="130">
        <v>60</v>
      </c>
      <c r="O22" s="420" t="s">
        <v>71</v>
      </c>
      <c r="P22" s="150" t="s">
        <v>66</v>
      </c>
      <c r="Q22" s="421">
        <v>1976</v>
      </c>
      <c r="R22" s="63" t="str">
        <f t="shared" si="0"/>
        <v>-</v>
      </c>
      <c r="S22" s="50"/>
      <c r="T22" s="130">
        <v>161</v>
      </c>
      <c r="U22" s="312" t="s">
        <v>73</v>
      </c>
      <c r="V22" s="278" t="s">
        <v>66</v>
      </c>
      <c r="W22" s="147">
        <v>2001</v>
      </c>
      <c r="X22" s="63"/>
    </row>
    <row r="23" spans="1:24" ht="12.75" customHeight="1">
      <c r="A23" s="50"/>
      <c r="B23" s="50"/>
      <c r="C23" s="50"/>
      <c r="D23" s="291"/>
      <c r="E23" s="292"/>
      <c r="F23" s="292"/>
      <c r="G23" s="50"/>
      <c r="H23" s="130">
        <v>29</v>
      </c>
      <c r="I23" s="371" t="s">
        <v>110</v>
      </c>
      <c r="J23" s="149" t="s">
        <v>109</v>
      </c>
      <c r="K23" s="154">
        <v>2003</v>
      </c>
      <c r="L23" s="127" t="str">
        <f t="shared" si="2"/>
        <v>U14</v>
      </c>
      <c r="M23" s="50"/>
      <c r="N23" s="130">
        <v>61</v>
      </c>
      <c r="O23" s="372" t="s">
        <v>57</v>
      </c>
      <c r="P23" s="286" t="s">
        <v>88</v>
      </c>
      <c r="Q23" s="287">
        <v>1999</v>
      </c>
      <c r="R23" s="63" t="str">
        <f t="shared" si="0"/>
        <v>U18</v>
      </c>
      <c r="S23" s="50"/>
      <c r="T23" s="130">
        <v>162</v>
      </c>
      <c r="U23" s="312" t="s">
        <v>79</v>
      </c>
      <c r="V23" s="278" t="s">
        <v>91</v>
      </c>
      <c r="W23" s="147">
        <v>2000</v>
      </c>
      <c r="X23" s="63"/>
    </row>
    <row r="24" spans="1:24" ht="12.75" customHeight="1">
      <c r="A24" s="50"/>
      <c r="B24" s="50"/>
      <c r="C24" s="50"/>
      <c r="D24" s="291"/>
      <c r="E24" s="292"/>
      <c r="F24" s="292"/>
      <c r="G24" s="50"/>
      <c r="H24" s="130">
        <v>30</v>
      </c>
      <c r="I24" s="420" t="s">
        <v>93</v>
      </c>
      <c r="J24" s="150" t="s">
        <v>88</v>
      </c>
      <c r="K24" s="421">
        <v>2000</v>
      </c>
      <c r="L24" s="127" t="str">
        <f t="shared" si="2"/>
        <v>U18</v>
      </c>
      <c r="M24" s="50"/>
      <c r="N24" s="130">
        <v>62</v>
      </c>
      <c r="O24" s="414" t="s">
        <v>60</v>
      </c>
      <c r="P24" s="51" t="s">
        <v>65</v>
      </c>
      <c r="Q24" s="90">
        <v>1999</v>
      </c>
      <c r="R24" s="63" t="str">
        <f t="shared" si="0"/>
        <v>U18</v>
      </c>
      <c r="S24" s="50"/>
      <c r="T24" s="130">
        <v>163</v>
      </c>
      <c r="U24" s="312" t="s">
        <v>57</v>
      </c>
      <c r="V24" s="278" t="s">
        <v>88</v>
      </c>
      <c r="W24" s="147">
        <v>1999</v>
      </c>
      <c r="X24" s="127"/>
    </row>
    <row r="25" spans="1:24" ht="12.75" customHeight="1">
      <c r="A25" s="50"/>
      <c r="B25" s="50"/>
      <c r="C25" s="50"/>
      <c r="D25" s="291"/>
      <c r="E25" s="292"/>
      <c r="F25" s="292"/>
      <c r="G25" s="50"/>
      <c r="H25" s="130">
        <v>31</v>
      </c>
      <c r="I25" s="371" t="s">
        <v>104</v>
      </c>
      <c r="J25" s="149" t="s">
        <v>99</v>
      </c>
      <c r="K25" s="154">
        <v>1987</v>
      </c>
      <c r="L25" s="127" t="str">
        <f t="shared" si="2"/>
        <v>-</v>
      </c>
      <c r="M25" s="50"/>
      <c r="N25" s="130">
        <v>63</v>
      </c>
      <c r="O25" s="372" t="s">
        <v>116</v>
      </c>
      <c r="P25" s="286" t="s">
        <v>117</v>
      </c>
      <c r="Q25" s="287">
        <v>1987</v>
      </c>
      <c r="R25" s="63" t="str">
        <f t="shared" si="0"/>
        <v>-</v>
      </c>
      <c r="S25" s="50"/>
      <c r="T25" s="130">
        <v>164</v>
      </c>
      <c r="U25" s="312" t="s">
        <v>72</v>
      </c>
      <c r="V25" s="149" t="s">
        <v>66</v>
      </c>
      <c r="W25" s="147">
        <v>2000</v>
      </c>
      <c r="X25" s="63"/>
    </row>
    <row r="26" spans="1:24" ht="12.75" customHeight="1">
      <c r="A26" s="50"/>
      <c r="B26" s="50"/>
      <c r="C26" s="50"/>
      <c r="D26" s="291"/>
      <c r="E26" s="292"/>
      <c r="F26" s="292"/>
      <c r="G26" s="50"/>
      <c r="H26" s="130">
        <v>32</v>
      </c>
      <c r="I26" s="4" t="s">
        <v>48</v>
      </c>
      <c r="J26" s="150" t="s">
        <v>88</v>
      </c>
      <c r="K26" s="421">
        <v>2000</v>
      </c>
      <c r="L26" s="127" t="str">
        <f t="shared" si="2"/>
        <v>U18</v>
      </c>
      <c r="M26" s="50"/>
      <c r="N26" s="130">
        <v>64</v>
      </c>
      <c r="O26" s="414" t="s">
        <v>59</v>
      </c>
      <c r="P26" s="51" t="s">
        <v>65</v>
      </c>
      <c r="Q26" s="90">
        <v>1987</v>
      </c>
      <c r="R26" s="63" t="str">
        <f t="shared" si="0"/>
        <v>-</v>
      </c>
      <c r="S26" s="50"/>
      <c r="T26" s="130">
        <v>165</v>
      </c>
      <c r="U26" s="414" t="s">
        <v>59</v>
      </c>
      <c r="V26" s="51" t="s">
        <v>65</v>
      </c>
      <c r="W26" s="54">
        <v>1987</v>
      </c>
      <c r="X26" s="127"/>
    </row>
    <row r="27" spans="1:24" ht="12.75" customHeight="1">
      <c r="A27" s="50"/>
      <c r="B27" s="50"/>
      <c r="C27" s="50"/>
      <c r="D27" s="291"/>
      <c r="E27" s="50"/>
      <c r="F27" s="50"/>
      <c r="G27" s="50"/>
      <c r="H27" s="130">
        <v>33</v>
      </c>
      <c r="I27" s="415" t="s">
        <v>34</v>
      </c>
      <c r="J27" s="390" t="s">
        <v>117</v>
      </c>
      <c r="K27" s="423">
        <v>2003</v>
      </c>
      <c r="L27" s="391" t="str">
        <f t="shared" si="2"/>
        <v>U14</v>
      </c>
      <c r="M27" s="50"/>
      <c r="N27" s="130">
        <v>65</v>
      </c>
      <c r="O27" s="414" t="s">
        <v>25</v>
      </c>
      <c r="P27" s="51" t="s">
        <v>88</v>
      </c>
      <c r="Q27" s="90">
        <v>2000</v>
      </c>
      <c r="R27" s="63" t="str">
        <f t="shared" si="0"/>
        <v>U18</v>
      </c>
      <c r="S27" s="50"/>
      <c r="T27" s="130">
        <v>166</v>
      </c>
      <c r="U27" s="414" t="s">
        <v>129</v>
      </c>
      <c r="V27" s="51" t="s">
        <v>91</v>
      </c>
      <c r="W27" s="54">
        <v>2000</v>
      </c>
      <c r="X27" s="127"/>
    </row>
    <row r="28" spans="1:24" ht="12.75" customHeight="1" thickBot="1">
      <c r="A28" s="50"/>
      <c r="B28" s="50"/>
      <c r="C28" s="50"/>
      <c r="D28" s="291"/>
      <c r="E28" s="292"/>
      <c r="F28" s="292"/>
      <c r="G28" s="50"/>
      <c r="H28" s="130">
        <v>34</v>
      </c>
      <c r="I28" s="420"/>
      <c r="J28" s="149"/>
      <c r="K28" s="421"/>
      <c r="L28" s="127"/>
      <c r="M28" s="50"/>
      <c r="N28" s="130">
        <v>66</v>
      </c>
      <c r="O28" s="420" t="s">
        <v>70</v>
      </c>
      <c r="P28" s="150" t="s">
        <v>66</v>
      </c>
      <c r="Q28" s="421">
        <v>1999</v>
      </c>
      <c r="R28" s="63" t="str">
        <f t="shared" si="0"/>
        <v>U18</v>
      </c>
      <c r="S28" s="50"/>
      <c r="T28" s="409">
        <v>167</v>
      </c>
      <c r="U28" s="426" t="s">
        <v>104</v>
      </c>
      <c r="V28" s="427" t="s">
        <v>99</v>
      </c>
      <c r="W28" s="428">
        <v>1987</v>
      </c>
      <c r="X28" s="429"/>
    </row>
    <row r="29" spans="1:19" ht="12.75" customHeight="1">
      <c r="A29" s="50"/>
      <c r="B29" s="50"/>
      <c r="C29" s="50"/>
      <c r="D29" s="291"/>
      <c r="E29" s="292"/>
      <c r="F29" s="292"/>
      <c r="G29" s="50"/>
      <c r="H29" s="130">
        <v>35</v>
      </c>
      <c r="I29" s="420" t="s">
        <v>102</v>
      </c>
      <c r="J29" s="149" t="s">
        <v>103</v>
      </c>
      <c r="K29" s="421">
        <v>1997</v>
      </c>
      <c r="L29" s="127" t="str">
        <f t="shared" si="2"/>
        <v>-</v>
      </c>
      <c r="M29" s="50"/>
      <c r="N29" s="130">
        <v>67</v>
      </c>
      <c r="O29" s="371" t="s">
        <v>98</v>
      </c>
      <c r="P29" s="149" t="s">
        <v>99</v>
      </c>
      <c r="Q29" s="155">
        <v>1994</v>
      </c>
      <c r="R29" s="63" t="str">
        <f t="shared" si="0"/>
        <v>-</v>
      </c>
      <c r="S29" s="50"/>
    </row>
    <row r="30" spans="1:19" ht="12.75" customHeight="1">
      <c r="A30" s="50"/>
      <c r="B30" s="50"/>
      <c r="C30" s="50"/>
      <c r="D30" s="291"/>
      <c r="E30" s="292"/>
      <c r="F30" s="292"/>
      <c r="G30" s="50"/>
      <c r="H30" s="130">
        <v>36</v>
      </c>
      <c r="I30" s="420" t="s">
        <v>75</v>
      </c>
      <c r="J30" s="150" t="s">
        <v>91</v>
      </c>
      <c r="K30" s="421">
        <v>2006</v>
      </c>
      <c r="L30" s="127" t="str">
        <f t="shared" si="2"/>
        <v>U14</v>
      </c>
      <c r="M30" s="50"/>
      <c r="N30" s="130">
        <v>68</v>
      </c>
      <c r="O30" s="415" t="s">
        <v>67</v>
      </c>
      <c r="P30" s="390" t="s">
        <v>66</v>
      </c>
      <c r="Q30" s="410">
        <v>1991</v>
      </c>
      <c r="R30" s="411" t="str">
        <f t="shared" si="0"/>
        <v>-</v>
      </c>
      <c r="S30" s="50"/>
    </row>
    <row r="31" spans="1:24" ht="12.75" customHeight="1">
      <c r="A31" s="50"/>
      <c r="B31" s="50"/>
      <c r="C31" s="50"/>
      <c r="D31" s="291"/>
      <c r="E31" s="292"/>
      <c r="F31" s="292"/>
      <c r="G31" s="50"/>
      <c r="H31" s="130">
        <v>37</v>
      </c>
      <c r="I31" s="414" t="s">
        <v>44</v>
      </c>
      <c r="J31" s="460" t="s">
        <v>90</v>
      </c>
      <c r="K31" s="460">
        <v>2004</v>
      </c>
      <c r="L31" s="127" t="str">
        <f t="shared" si="2"/>
        <v>U14</v>
      </c>
      <c r="M31" s="50"/>
      <c r="N31" s="130">
        <v>69</v>
      </c>
      <c r="O31" s="371" t="s">
        <v>20</v>
      </c>
      <c r="P31" s="51" t="s">
        <v>88</v>
      </c>
      <c r="Q31" s="154">
        <v>1995</v>
      </c>
      <c r="R31" s="127" t="str">
        <f t="shared" si="0"/>
        <v>-</v>
      </c>
      <c r="S31" s="50"/>
      <c r="V31" s="160"/>
      <c r="W31" s="99"/>
      <c r="X31" s="2"/>
    </row>
    <row r="32" spans="1:24" ht="12.75" customHeight="1" thickBot="1">
      <c r="A32" s="50"/>
      <c r="B32" s="50"/>
      <c r="C32" s="50"/>
      <c r="D32" s="291"/>
      <c r="E32" s="292"/>
      <c r="F32" s="292"/>
      <c r="G32" s="50"/>
      <c r="H32" s="130">
        <v>38</v>
      </c>
      <c r="I32" s="420" t="s">
        <v>78</v>
      </c>
      <c r="J32" s="150" t="s">
        <v>91</v>
      </c>
      <c r="K32" s="421">
        <v>2003</v>
      </c>
      <c r="L32" s="127" t="str">
        <f t="shared" si="2"/>
        <v>U14</v>
      </c>
      <c r="M32" s="50"/>
      <c r="N32" s="141">
        <v>70</v>
      </c>
      <c r="O32" s="373" t="s">
        <v>16</v>
      </c>
      <c r="P32" s="315" t="s">
        <v>66</v>
      </c>
      <c r="Q32" s="316">
        <v>1979</v>
      </c>
      <c r="R32" s="202" t="str">
        <f t="shared" si="0"/>
        <v>-</v>
      </c>
      <c r="S32" s="50"/>
      <c r="V32" s="160"/>
      <c r="W32" s="99"/>
      <c r="X32" s="2"/>
    </row>
    <row r="33" spans="1:24" ht="12.75" customHeight="1">
      <c r="A33" s="50"/>
      <c r="B33" s="50"/>
      <c r="C33" s="50"/>
      <c r="D33" s="291"/>
      <c r="E33" s="292"/>
      <c r="F33" s="292"/>
      <c r="G33" s="50"/>
      <c r="H33" s="130">
        <v>39</v>
      </c>
      <c r="I33" s="414" t="s">
        <v>49</v>
      </c>
      <c r="J33" s="460" t="s">
        <v>109</v>
      </c>
      <c r="K33" s="460">
        <v>2002</v>
      </c>
      <c r="L33" s="127" t="str">
        <f t="shared" si="2"/>
        <v>U16</v>
      </c>
      <c r="M33" s="50"/>
      <c r="N33" s="50"/>
      <c r="O33" s="291"/>
      <c r="P33" s="292"/>
      <c r="Q33" s="292"/>
      <c r="R33" s="50"/>
      <c r="V33" s="160"/>
      <c r="W33" s="99"/>
      <c r="X33" s="2"/>
    </row>
    <row r="34" spans="1:18" ht="12.75" customHeight="1">
      <c r="A34" s="50"/>
      <c r="B34" s="50"/>
      <c r="C34" s="50"/>
      <c r="D34" s="291"/>
      <c r="E34" s="292"/>
      <c r="F34" s="292"/>
      <c r="G34" s="50"/>
      <c r="H34" s="130">
        <v>40</v>
      </c>
      <c r="I34" s="371" t="s">
        <v>69</v>
      </c>
      <c r="J34" s="150" t="s">
        <v>66</v>
      </c>
      <c r="K34" s="421">
        <v>2004</v>
      </c>
      <c r="L34" s="127" t="str">
        <f t="shared" si="2"/>
        <v>U14</v>
      </c>
      <c r="M34" s="50"/>
      <c r="N34" s="50"/>
      <c r="O34" s="291"/>
      <c r="P34" s="292"/>
      <c r="Q34" s="292"/>
      <c r="R34" s="50"/>
    </row>
    <row r="35" spans="1:18" ht="12.75" customHeight="1">
      <c r="A35" s="50"/>
      <c r="B35" s="50"/>
      <c r="C35" s="50"/>
      <c r="D35" s="291"/>
      <c r="E35" s="292"/>
      <c r="F35" s="292"/>
      <c r="G35" s="50"/>
      <c r="H35" s="130">
        <v>41</v>
      </c>
      <c r="I35" s="414" t="s">
        <v>92</v>
      </c>
      <c r="J35" s="460" t="s">
        <v>88</v>
      </c>
      <c r="K35" s="460">
        <v>2000</v>
      </c>
      <c r="L35" s="127" t="str">
        <f t="shared" si="2"/>
        <v>U18</v>
      </c>
      <c r="M35" s="50"/>
      <c r="N35" s="50"/>
      <c r="O35" s="291"/>
      <c r="P35" s="292"/>
      <c r="Q35" s="292"/>
      <c r="R35" s="50"/>
    </row>
    <row r="36" spans="1:19" ht="12.75" customHeight="1">
      <c r="A36" s="50"/>
      <c r="B36" s="50"/>
      <c r="C36" s="50"/>
      <c r="D36" s="291"/>
      <c r="E36" s="292"/>
      <c r="F36" s="292"/>
      <c r="G36" s="50"/>
      <c r="H36" s="130">
        <v>42</v>
      </c>
      <c r="I36" s="371" t="s">
        <v>74</v>
      </c>
      <c r="J36" s="150" t="s">
        <v>91</v>
      </c>
      <c r="K36" s="421">
        <v>2005</v>
      </c>
      <c r="L36" s="127" t="str">
        <f t="shared" si="2"/>
        <v>U14</v>
      </c>
      <c r="M36" s="50"/>
      <c r="N36" s="50"/>
      <c r="O36" s="50"/>
      <c r="P36" s="291"/>
      <c r="Q36" s="292"/>
      <c r="R36" s="292"/>
      <c r="S36" s="50"/>
    </row>
    <row r="37" spans="1:24" ht="12.75" customHeight="1" thickBot="1">
      <c r="A37" s="50"/>
      <c r="B37" s="50"/>
      <c r="D37" s="2"/>
      <c r="E37" s="2"/>
      <c r="F37" s="2"/>
      <c r="G37" s="50"/>
      <c r="H37" s="141">
        <v>43</v>
      </c>
      <c r="I37" s="425" t="s">
        <v>101</v>
      </c>
      <c r="J37" s="370" t="s">
        <v>99</v>
      </c>
      <c r="K37" s="466">
        <v>2000</v>
      </c>
      <c r="L37" s="202" t="str">
        <f t="shared" si="2"/>
        <v>U18</v>
      </c>
      <c r="M37" s="50"/>
      <c r="N37" s="50"/>
      <c r="O37" s="50"/>
      <c r="P37" s="291"/>
      <c r="Q37" s="292"/>
      <c r="R37" s="292"/>
      <c r="S37" s="50"/>
      <c r="X37" s="205"/>
    </row>
    <row r="38" spans="1:24" ht="12.75" customHeight="1">
      <c r="A38" s="50"/>
      <c r="B38" s="50"/>
      <c r="D38" s="2"/>
      <c r="E38" s="2"/>
      <c r="F38" s="2"/>
      <c r="G38" s="50"/>
      <c r="M38" s="50"/>
      <c r="N38" s="50"/>
      <c r="O38" s="50"/>
      <c r="P38" s="291"/>
      <c r="Q38" s="292"/>
      <c r="R38" s="292"/>
      <c r="S38" s="50"/>
      <c r="W38" s="2"/>
      <c r="X38" s="2"/>
    </row>
    <row r="39" spans="1:24" ht="12.75" customHeight="1">
      <c r="A39" s="50"/>
      <c r="B39" s="50"/>
      <c r="G39" s="50"/>
      <c r="M39" s="50"/>
      <c r="N39" s="50"/>
      <c r="O39" s="50"/>
      <c r="P39" s="291"/>
      <c r="Q39" s="292"/>
      <c r="R39" s="292"/>
      <c r="S39" s="50"/>
      <c r="W39" s="2"/>
      <c r="X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54" ht="12.75" customHeight="1"/>
  </sheetData>
  <sheetProtection/>
  <mergeCells count="10">
    <mergeCell ref="W15:W16"/>
    <mergeCell ref="E6:E7"/>
    <mergeCell ref="K6:K7"/>
    <mergeCell ref="U3:W3"/>
    <mergeCell ref="U4:W4"/>
    <mergeCell ref="A1:L1"/>
    <mergeCell ref="A2:K2"/>
    <mergeCell ref="I3:K3"/>
    <mergeCell ref="I4:K4"/>
    <mergeCell ref="W6:W7"/>
  </mergeCells>
  <printOptions verticalCentered="1"/>
  <pageMargins left="0.6" right="0.16" top="0.19" bottom="0.22" header="0.17" footer="0.26"/>
  <pageSetup horizontalDpi="600" verticalDpi="600" orientation="portrait" paperSize="9" scale="85" r:id="rId1"/>
  <colBreaks count="2" manualBreakCount="2">
    <brk id="12" max="40" man="1"/>
    <brk id="1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7:G26"/>
  <sheetViews>
    <sheetView zoomScalePageLayoutView="0" workbookViewId="0" topLeftCell="A4">
      <selection activeCell="B18" sqref="B18"/>
    </sheetView>
  </sheetViews>
  <sheetFormatPr defaultColWidth="9.140625" defaultRowHeight="12.75"/>
  <cols>
    <col min="3" max="3" width="18.8515625" style="0" customWidth="1"/>
    <col min="4" max="5" width="16.28125" style="0" customWidth="1"/>
    <col min="6" max="6" width="15.00390625" style="0" customWidth="1"/>
    <col min="7" max="7" width="9.57421875" style="0" hidden="1" customWidth="1"/>
  </cols>
  <sheetData>
    <row r="6" ht="13.5" thickBot="1"/>
    <row r="7" spans="2:7" s="342" customFormat="1" ht="18">
      <c r="B7" s="338" t="s">
        <v>40</v>
      </c>
      <c r="C7" s="339" t="s">
        <v>39</v>
      </c>
      <c r="D7" s="547" t="s">
        <v>58</v>
      </c>
      <c r="E7" s="548"/>
      <c r="F7" s="340" t="s">
        <v>37</v>
      </c>
      <c r="G7" s="341" t="s">
        <v>37</v>
      </c>
    </row>
    <row r="8" spans="2:7" s="342" customFormat="1" ht="18.75" thickBot="1">
      <c r="B8" s="343"/>
      <c r="C8" s="344" t="s">
        <v>38</v>
      </c>
      <c r="D8" s="345" t="s">
        <v>35</v>
      </c>
      <c r="E8" s="346" t="s">
        <v>36</v>
      </c>
      <c r="F8" s="347" t="s">
        <v>38</v>
      </c>
      <c r="G8" s="348" t="s">
        <v>38</v>
      </c>
    </row>
    <row r="9" spans="2:7" s="342" customFormat="1" ht="18">
      <c r="B9" s="349"/>
      <c r="C9" s="350"/>
      <c r="D9" s="351"/>
      <c r="E9" s="352"/>
      <c r="F9" s="340"/>
      <c r="G9" s="353"/>
    </row>
    <row r="10" spans="2:7" s="342" customFormat="1" ht="18">
      <c r="B10" s="354" t="s">
        <v>50</v>
      </c>
      <c r="C10" s="355">
        <v>54</v>
      </c>
      <c r="D10" s="356">
        <v>10</v>
      </c>
      <c r="E10" s="357">
        <v>5</v>
      </c>
      <c r="F10" s="366">
        <v>15</v>
      </c>
      <c r="G10" s="358">
        <v>14</v>
      </c>
    </row>
    <row r="11" spans="2:7" s="342" customFormat="1" ht="18">
      <c r="B11" s="354"/>
      <c r="C11" s="355"/>
      <c r="D11" s="356"/>
      <c r="E11" s="357"/>
      <c r="F11" s="366"/>
      <c r="G11" s="358"/>
    </row>
    <row r="12" spans="2:7" s="342" customFormat="1" ht="18">
      <c r="B12" s="354" t="s">
        <v>51</v>
      </c>
      <c r="C12" s="355">
        <v>12</v>
      </c>
      <c r="D12" s="356">
        <v>4</v>
      </c>
      <c r="E12" s="357">
        <v>2</v>
      </c>
      <c r="F12" s="366">
        <v>6</v>
      </c>
      <c r="G12" s="358">
        <v>4</v>
      </c>
    </row>
    <row r="13" spans="2:7" s="342" customFormat="1" ht="18">
      <c r="B13" s="354"/>
      <c r="C13" s="355"/>
      <c r="D13" s="356"/>
      <c r="E13" s="357"/>
      <c r="F13" s="366"/>
      <c r="G13" s="358"/>
    </row>
    <row r="14" spans="2:7" s="342" customFormat="1" ht="18">
      <c r="B14" s="354" t="s">
        <v>53</v>
      </c>
      <c r="C14" s="355">
        <v>11</v>
      </c>
      <c r="D14" s="356">
        <v>4</v>
      </c>
      <c r="E14" s="357">
        <v>2</v>
      </c>
      <c r="F14" s="366">
        <v>6</v>
      </c>
      <c r="G14" s="358">
        <v>3</v>
      </c>
    </row>
    <row r="15" spans="2:7" s="342" customFormat="1" ht="18">
      <c r="B15" s="359"/>
      <c r="C15" s="360"/>
      <c r="D15" s="361"/>
      <c r="E15" s="362"/>
      <c r="F15" s="367"/>
      <c r="G15" s="364"/>
    </row>
    <row r="16" spans="2:7" s="342" customFormat="1" ht="18.75" thickBot="1">
      <c r="B16" s="343" t="s">
        <v>52</v>
      </c>
      <c r="C16" s="363">
        <v>4</v>
      </c>
      <c r="D16" s="345">
        <v>2</v>
      </c>
      <c r="E16" s="346">
        <v>1</v>
      </c>
      <c r="F16" s="368">
        <v>3</v>
      </c>
      <c r="G16" s="365">
        <v>2</v>
      </c>
    </row>
    <row r="17" s="342" customFormat="1" ht="18"/>
    <row r="18" s="342" customFormat="1" ht="18"/>
    <row r="22" ht="15.75">
      <c r="D22" s="468"/>
    </row>
    <row r="23" ht="15.75">
      <c r="D23" s="468"/>
    </row>
    <row r="24" ht="15.75">
      <c r="D24" s="468"/>
    </row>
    <row r="25" ht="15.75">
      <c r="D25" s="468"/>
    </row>
    <row r="26" ht="15.75">
      <c r="D26" s="468"/>
    </row>
  </sheetData>
  <sheetProtection/>
  <mergeCells count="1">
    <mergeCell ref="D7:E7"/>
  </mergeCells>
  <printOptions horizontalCentered="1" verticalCentered="1"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7">
      <selection activeCell="O39" sqref="O39"/>
    </sheetView>
  </sheetViews>
  <sheetFormatPr defaultColWidth="9.140625" defaultRowHeight="12.75"/>
  <cols>
    <col min="1" max="1" width="0.71875" style="2" customWidth="1"/>
    <col min="2" max="2" width="3.57421875" style="2" customWidth="1"/>
    <col min="3" max="3" width="22.57421875" style="2" customWidth="1"/>
    <col min="4" max="4" width="16.57421875" style="162" customWidth="1"/>
    <col min="5" max="5" width="4.57421875" style="8" customWidth="1"/>
    <col min="6" max="6" width="4.28125" style="8" customWidth="1"/>
    <col min="7" max="7" width="2.00390625" style="2" customWidth="1"/>
    <col min="8" max="8" width="3.57421875" style="2" customWidth="1"/>
    <col min="9" max="9" width="22.140625" style="2" customWidth="1"/>
    <col min="10" max="10" width="16.421875" style="2" customWidth="1"/>
    <col min="11" max="11" width="4.57421875" style="160" customWidth="1"/>
    <col min="12" max="12" width="4.28125" style="99" customWidth="1"/>
    <col min="13" max="13" width="9.140625" style="2" customWidth="1"/>
    <col min="14" max="14" width="3.57421875" style="2" customWidth="1"/>
    <col min="15" max="15" width="22.57421875" style="2" customWidth="1"/>
    <col min="16" max="16" width="16.57421875" style="162" customWidth="1"/>
    <col min="17" max="17" width="4.57421875" style="8" customWidth="1"/>
    <col min="18" max="18" width="4.28125" style="8" customWidth="1"/>
    <col min="19" max="19" width="2.00390625" style="2" customWidth="1"/>
    <col min="20" max="20" width="3.57421875" style="2" customWidth="1"/>
    <col min="21" max="21" width="22.140625" style="2" customWidth="1"/>
    <col min="22" max="22" width="16.421875" style="2" customWidth="1"/>
    <col min="23" max="23" width="4.57421875" style="160" customWidth="1"/>
    <col min="24" max="24" width="4.28125" style="99" customWidth="1"/>
    <col min="25" max="16384" width="9.140625" style="2" customWidth="1"/>
  </cols>
  <sheetData>
    <row r="1" spans="1:24" ht="18.75">
      <c r="A1" s="498" t="s">
        <v>82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324"/>
      <c r="N1" s="324"/>
      <c r="O1" s="324"/>
      <c r="P1" s="324"/>
      <c r="Q1" s="324"/>
      <c r="R1" s="324"/>
      <c r="S1" s="324"/>
      <c r="T1" s="324"/>
      <c r="W1" s="2"/>
      <c r="X1" s="2"/>
    </row>
    <row r="2" spans="1:24" ht="18.75">
      <c r="A2" s="546" t="s">
        <v>21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289"/>
      <c r="M2" s="50"/>
      <c r="P2" s="2"/>
      <c r="Q2" s="2"/>
      <c r="R2" s="2"/>
      <c r="W2" s="2"/>
      <c r="X2" s="289"/>
    </row>
    <row r="3" spans="1:24" ht="18.75">
      <c r="A3" s="288"/>
      <c r="B3" s="288"/>
      <c r="C3" s="288"/>
      <c r="D3" s="290"/>
      <c r="E3" s="288"/>
      <c r="F3" s="288"/>
      <c r="G3" s="288"/>
      <c r="H3" s="288"/>
      <c r="I3" s="545" t="s">
        <v>83</v>
      </c>
      <c r="J3" s="545"/>
      <c r="K3" s="545"/>
      <c r="L3" s="289"/>
      <c r="M3" s="50"/>
      <c r="N3" s="288"/>
      <c r="O3" s="288"/>
      <c r="P3" s="290"/>
      <c r="Q3" s="288"/>
      <c r="R3" s="288"/>
      <c r="S3" s="288"/>
      <c r="T3" s="288"/>
      <c r="U3" s="545"/>
      <c r="V3" s="545"/>
      <c r="W3" s="545"/>
      <c r="X3" s="289"/>
    </row>
    <row r="4" spans="1:24" ht="18.75">
      <c r="A4" s="288"/>
      <c r="B4" s="50"/>
      <c r="C4" s="50"/>
      <c r="D4" s="291"/>
      <c r="E4" s="292"/>
      <c r="F4" s="292"/>
      <c r="G4" s="288"/>
      <c r="H4" s="288"/>
      <c r="I4" s="545" t="s">
        <v>22</v>
      </c>
      <c r="J4" s="545"/>
      <c r="K4" s="545"/>
      <c r="L4" s="289"/>
      <c r="M4" s="50"/>
      <c r="N4" s="50"/>
      <c r="O4" s="50"/>
      <c r="P4" s="291"/>
      <c r="Q4" s="292"/>
      <c r="R4" s="292"/>
      <c r="S4" s="288"/>
      <c r="T4" s="288"/>
      <c r="U4" s="545"/>
      <c r="V4" s="545"/>
      <c r="W4" s="545"/>
      <c r="X4" s="289"/>
    </row>
    <row r="5" spans="1:19" ht="19.5" thickBot="1">
      <c r="A5" s="288"/>
      <c r="B5" s="293"/>
      <c r="C5" s="293" t="s">
        <v>51</v>
      </c>
      <c r="D5" s="294"/>
      <c r="E5" s="295"/>
      <c r="F5" s="295"/>
      <c r="G5" s="288"/>
      <c r="H5" s="296"/>
      <c r="I5" s="296" t="s">
        <v>50</v>
      </c>
      <c r="J5" s="296"/>
      <c r="K5" s="297"/>
      <c r="L5" s="289"/>
      <c r="M5" s="50"/>
      <c r="N5" s="9"/>
      <c r="O5" s="285"/>
      <c r="P5" s="203"/>
      <c r="Q5" s="204"/>
      <c r="R5" s="205"/>
      <c r="S5" s="288"/>
    </row>
    <row r="6" spans="1:24" ht="12.75" customHeight="1">
      <c r="A6" s="50"/>
      <c r="B6" s="298" t="s">
        <v>1</v>
      </c>
      <c r="C6" s="299" t="s">
        <v>2</v>
      </c>
      <c r="D6" s="300" t="s">
        <v>3</v>
      </c>
      <c r="E6" s="542" t="s">
        <v>17</v>
      </c>
      <c r="F6" s="301" t="s">
        <v>31</v>
      </c>
      <c r="G6" s="50"/>
      <c r="H6" s="302" t="s">
        <v>1</v>
      </c>
      <c r="I6" s="303" t="s">
        <v>2</v>
      </c>
      <c r="J6" s="304" t="s">
        <v>23</v>
      </c>
      <c r="K6" s="540" t="s">
        <v>17</v>
      </c>
      <c r="L6" s="301" t="s">
        <v>31</v>
      </c>
      <c r="M6" s="50"/>
      <c r="O6" s="160"/>
      <c r="P6" s="99"/>
      <c r="Q6" s="2"/>
      <c r="R6" s="2"/>
      <c r="W6" s="2"/>
      <c r="X6" s="2"/>
    </row>
    <row r="7" spans="1:24" ht="12.75" customHeight="1" thickBot="1">
      <c r="A7" s="50"/>
      <c r="B7" s="305" t="s">
        <v>5</v>
      </c>
      <c r="C7" s="306"/>
      <c r="D7" s="307"/>
      <c r="E7" s="543"/>
      <c r="F7" s="308" t="s">
        <v>32</v>
      </c>
      <c r="G7" s="50"/>
      <c r="H7" s="416" t="s">
        <v>5</v>
      </c>
      <c r="I7" s="461"/>
      <c r="J7" s="476"/>
      <c r="K7" s="541"/>
      <c r="L7" s="463" t="s">
        <v>32</v>
      </c>
      <c r="M7" s="50"/>
      <c r="O7" s="160"/>
      <c r="P7" s="99"/>
      <c r="Q7" s="2"/>
      <c r="R7" s="2"/>
      <c r="W7" s="2"/>
      <c r="X7" s="2"/>
    </row>
    <row r="8" spans="1:24" ht="12.75" customHeight="1">
      <c r="A8" s="50"/>
      <c r="B8" s="194">
        <v>1</v>
      </c>
      <c r="C8" s="412" t="s">
        <v>126</v>
      </c>
      <c r="D8" s="328" t="s">
        <v>122</v>
      </c>
      <c r="E8" s="220">
        <v>2002</v>
      </c>
      <c r="F8" s="126" t="s">
        <v>55</v>
      </c>
      <c r="G8" s="50"/>
      <c r="H8" s="477">
        <v>13</v>
      </c>
      <c r="I8" s="438" t="s">
        <v>107</v>
      </c>
      <c r="J8" s="151" t="s">
        <v>99</v>
      </c>
      <c r="K8" s="161">
        <v>2003</v>
      </c>
      <c r="L8" s="126" t="s">
        <v>133</v>
      </c>
      <c r="M8" s="50"/>
      <c r="O8" s="160"/>
      <c r="P8" s="99"/>
      <c r="Q8" s="2"/>
      <c r="R8" s="2"/>
      <c r="W8" s="2"/>
      <c r="X8" s="2"/>
    </row>
    <row r="9" spans="1:24" ht="12.75" customHeight="1">
      <c r="A9" s="50"/>
      <c r="B9" s="195">
        <v>2</v>
      </c>
      <c r="C9" s="413" t="s">
        <v>124</v>
      </c>
      <c r="D9" s="330" t="s">
        <v>114</v>
      </c>
      <c r="E9" s="224">
        <v>2004</v>
      </c>
      <c r="F9" s="63" t="s">
        <v>55</v>
      </c>
      <c r="G9" s="50"/>
      <c r="H9" s="478">
        <v>14</v>
      </c>
      <c r="I9" s="201" t="s">
        <v>106</v>
      </c>
      <c r="J9" s="150" t="s">
        <v>103</v>
      </c>
      <c r="K9" s="155">
        <v>1992</v>
      </c>
      <c r="L9" s="127" t="s">
        <v>132</v>
      </c>
      <c r="M9" s="50"/>
      <c r="O9" s="160"/>
      <c r="P9" s="99"/>
      <c r="Q9" s="2"/>
      <c r="R9" s="2"/>
      <c r="W9" s="2"/>
      <c r="X9" s="2"/>
    </row>
    <row r="10" spans="1:24" ht="12.75" customHeight="1">
      <c r="A10" s="50"/>
      <c r="B10" s="195">
        <v>3</v>
      </c>
      <c r="C10" s="414" t="s">
        <v>112</v>
      </c>
      <c r="D10" s="150" t="s">
        <v>109</v>
      </c>
      <c r="E10" s="311">
        <v>2002</v>
      </c>
      <c r="F10" s="127" t="s">
        <v>55</v>
      </c>
      <c r="G10" s="50"/>
      <c r="H10" s="478">
        <v>15</v>
      </c>
      <c r="I10" s="201" t="s">
        <v>45</v>
      </c>
      <c r="J10" s="149" t="s">
        <v>122</v>
      </c>
      <c r="K10" s="154">
        <v>2002</v>
      </c>
      <c r="L10" s="127" t="s">
        <v>134</v>
      </c>
      <c r="M10" s="50"/>
      <c r="O10" s="160"/>
      <c r="P10" s="99"/>
      <c r="Q10" s="2"/>
      <c r="R10" s="2"/>
      <c r="W10" s="2"/>
      <c r="X10" s="2"/>
    </row>
    <row r="11" spans="1:24" ht="12.75" customHeight="1">
      <c r="A11" s="50"/>
      <c r="B11" s="195">
        <v>4</v>
      </c>
      <c r="C11" s="312" t="s">
        <v>125</v>
      </c>
      <c r="D11" s="149" t="s">
        <v>122</v>
      </c>
      <c r="E11" s="147">
        <v>2003</v>
      </c>
      <c r="F11" s="63" t="s">
        <v>55</v>
      </c>
      <c r="G11" s="50"/>
      <c r="H11" s="157">
        <v>16</v>
      </c>
      <c r="I11" s="201" t="s">
        <v>95</v>
      </c>
      <c r="J11" s="149" t="s">
        <v>88</v>
      </c>
      <c r="K11" s="154">
        <v>2003</v>
      </c>
      <c r="L11" s="127" t="s">
        <v>133</v>
      </c>
      <c r="M11" s="50"/>
      <c r="O11" s="160"/>
      <c r="P11" s="99"/>
      <c r="Q11" s="2"/>
      <c r="R11" s="2"/>
      <c r="W11" s="2"/>
      <c r="X11" s="2"/>
    </row>
    <row r="12" spans="1:24" ht="12.75" customHeight="1">
      <c r="A12" s="50"/>
      <c r="B12" s="195">
        <v>5</v>
      </c>
      <c r="C12" s="312" t="s">
        <v>115</v>
      </c>
      <c r="D12" s="278" t="s">
        <v>114</v>
      </c>
      <c r="E12" s="147">
        <v>1999</v>
      </c>
      <c r="F12" s="63" t="s">
        <v>55</v>
      </c>
      <c r="G12" s="50"/>
      <c r="H12" s="157">
        <v>17</v>
      </c>
      <c r="I12" s="201" t="s">
        <v>43</v>
      </c>
      <c r="J12" s="150" t="s">
        <v>117</v>
      </c>
      <c r="K12" s="155">
        <v>2008</v>
      </c>
      <c r="L12" s="127" t="s">
        <v>133</v>
      </c>
      <c r="M12" s="50"/>
      <c r="O12" s="160"/>
      <c r="P12" s="99"/>
      <c r="Q12" s="2"/>
      <c r="R12" s="2"/>
      <c r="W12" s="2"/>
      <c r="X12" s="2"/>
    </row>
    <row r="13" spans="1:24" ht="12.75" customHeight="1">
      <c r="A13" s="50"/>
      <c r="B13" s="195">
        <v>7</v>
      </c>
      <c r="C13" s="312" t="s">
        <v>85</v>
      </c>
      <c r="D13" s="149" t="s">
        <v>91</v>
      </c>
      <c r="E13" s="147">
        <v>2001</v>
      </c>
      <c r="F13" s="63" t="s">
        <v>55</v>
      </c>
      <c r="G13" s="50"/>
      <c r="H13" s="157">
        <v>18</v>
      </c>
      <c r="I13" s="479" t="s">
        <v>80</v>
      </c>
      <c r="J13" s="149" t="s">
        <v>81</v>
      </c>
      <c r="K13" s="421">
        <v>2006</v>
      </c>
      <c r="L13" s="127" t="s">
        <v>133</v>
      </c>
      <c r="M13" s="50"/>
      <c r="O13" s="160"/>
      <c r="P13" s="99"/>
      <c r="Q13" s="2"/>
      <c r="R13" s="2"/>
      <c r="W13" s="2"/>
      <c r="X13" s="2"/>
    </row>
    <row r="14" spans="1:24" ht="12.75" customHeight="1">
      <c r="A14" s="50"/>
      <c r="B14" s="196">
        <v>9</v>
      </c>
      <c r="C14" s="312" t="s">
        <v>64</v>
      </c>
      <c r="D14" s="150" t="s">
        <v>90</v>
      </c>
      <c r="E14" s="147">
        <v>2003</v>
      </c>
      <c r="F14" s="63" t="s">
        <v>55</v>
      </c>
      <c r="G14" s="50"/>
      <c r="H14" s="157">
        <v>19</v>
      </c>
      <c r="I14" s="479" t="s">
        <v>123</v>
      </c>
      <c r="J14" s="149" t="s">
        <v>122</v>
      </c>
      <c r="K14" s="421">
        <v>2003</v>
      </c>
      <c r="L14" s="127" t="s">
        <v>133</v>
      </c>
      <c r="M14" s="50"/>
      <c r="O14" s="160"/>
      <c r="P14" s="99"/>
      <c r="Q14" s="2"/>
      <c r="R14" s="2"/>
      <c r="W14" s="2"/>
      <c r="X14" s="2"/>
    </row>
    <row r="15" spans="1:24" ht="12.75" customHeight="1" thickBot="1">
      <c r="A15" s="50"/>
      <c r="B15" s="141">
        <v>10</v>
      </c>
      <c r="C15" s="417" t="s">
        <v>26</v>
      </c>
      <c r="D15" s="329" t="s">
        <v>91</v>
      </c>
      <c r="E15" s="148">
        <v>2000</v>
      </c>
      <c r="F15" s="67" t="s">
        <v>55</v>
      </c>
      <c r="G15" s="50"/>
      <c r="H15" s="157">
        <v>21</v>
      </c>
      <c r="I15" s="479" t="s">
        <v>120</v>
      </c>
      <c r="J15" s="149" t="s">
        <v>117</v>
      </c>
      <c r="K15" s="421">
        <v>2006</v>
      </c>
      <c r="L15" s="127" t="s">
        <v>133</v>
      </c>
      <c r="M15" s="50"/>
      <c r="O15" s="160"/>
      <c r="P15" s="99"/>
      <c r="Q15" s="2"/>
      <c r="R15" s="2"/>
      <c r="W15" s="2"/>
      <c r="X15" s="2"/>
    </row>
    <row r="16" spans="1:24" ht="12.75" customHeight="1">
      <c r="A16" s="50"/>
      <c r="B16" s="50"/>
      <c r="C16" s="50"/>
      <c r="D16" s="291"/>
      <c r="E16" s="292"/>
      <c r="F16" s="292"/>
      <c r="G16" s="50"/>
      <c r="H16" s="157">
        <v>22</v>
      </c>
      <c r="I16" s="479" t="s">
        <v>111</v>
      </c>
      <c r="J16" s="150" t="s">
        <v>109</v>
      </c>
      <c r="K16" s="421">
        <v>2002</v>
      </c>
      <c r="L16" s="127" t="s">
        <v>134</v>
      </c>
      <c r="M16" s="50"/>
      <c r="O16" s="160"/>
      <c r="P16" s="99"/>
      <c r="Q16" s="2"/>
      <c r="R16" s="2"/>
      <c r="W16" s="2"/>
      <c r="X16" s="2"/>
    </row>
    <row r="17" spans="1:24" ht="12.75" customHeight="1" thickBot="1">
      <c r="A17" s="50"/>
      <c r="B17" s="1"/>
      <c r="C17" s="1" t="s">
        <v>52</v>
      </c>
      <c r="D17" s="163"/>
      <c r="E17" s="7"/>
      <c r="F17" s="2"/>
      <c r="G17" s="50"/>
      <c r="H17" s="157">
        <v>23</v>
      </c>
      <c r="I17" s="479" t="s">
        <v>113</v>
      </c>
      <c r="J17" s="149" t="s">
        <v>114</v>
      </c>
      <c r="K17" s="421">
        <v>2001</v>
      </c>
      <c r="L17" s="127" t="s">
        <v>134</v>
      </c>
      <c r="M17" s="50"/>
      <c r="O17" s="160"/>
      <c r="P17" s="99"/>
      <c r="Q17" s="2"/>
      <c r="R17" s="2"/>
      <c r="W17" s="2"/>
      <c r="X17" s="2"/>
    </row>
    <row r="18" spans="1:24" ht="12.75" customHeight="1">
      <c r="A18" s="50"/>
      <c r="B18" s="302" t="s">
        <v>1</v>
      </c>
      <c r="C18" s="303" t="s">
        <v>2</v>
      </c>
      <c r="D18" s="459" t="s">
        <v>3</v>
      </c>
      <c r="E18" s="540" t="s">
        <v>17</v>
      </c>
      <c r="F18" s="301" t="s">
        <v>31</v>
      </c>
      <c r="G18" s="50"/>
      <c r="H18" s="157">
        <v>24</v>
      </c>
      <c r="I18" s="479" t="s">
        <v>121</v>
      </c>
      <c r="J18" s="149" t="s">
        <v>122</v>
      </c>
      <c r="K18" s="421">
        <v>2003</v>
      </c>
      <c r="L18" s="127" t="s">
        <v>133</v>
      </c>
      <c r="M18" s="50"/>
      <c r="O18" s="160"/>
      <c r="P18" s="99"/>
      <c r="Q18" s="2"/>
      <c r="R18" s="2"/>
      <c r="W18" s="2"/>
      <c r="X18" s="2"/>
    </row>
    <row r="19" spans="1:24" ht="12.75" customHeight="1" thickBot="1">
      <c r="A19" s="50"/>
      <c r="B19" s="416" t="s">
        <v>5</v>
      </c>
      <c r="C19" s="461"/>
      <c r="D19" s="462"/>
      <c r="E19" s="541"/>
      <c r="F19" s="463" t="s">
        <v>32</v>
      </c>
      <c r="G19" s="50"/>
      <c r="H19" s="157">
        <v>25</v>
      </c>
      <c r="I19" s="479" t="s">
        <v>33</v>
      </c>
      <c r="J19" s="149" t="s">
        <v>117</v>
      </c>
      <c r="K19" s="421">
        <v>2004</v>
      </c>
      <c r="L19" s="127" t="s">
        <v>133</v>
      </c>
      <c r="M19" s="50"/>
      <c r="O19" s="160"/>
      <c r="P19" s="99"/>
      <c r="Q19" s="2"/>
      <c r="R19" s="2"/>
      <c r="W19" s="2"/>
      <c r="X19" s="2"/>
    </row>
    <row r="20" spans="1:24" ht="12.75" customHeight="1">
      <c r="A20" s="50"/>
      <c r="B20" s="140">
        <v>151</v>
      </c>
      <c r="C20" s="424" t="s">
        <v>124</v>
      </c>
      <c r="D20" s="151" t="s">
        <v>114</v>
      </c>
      <c r="E20" s="220">
        <v>2004</v>
      </c>
      <c r="F20" s="103"/>
      <c r="G20" s="50"/>
      <c r="H20" s="157">
        <v>26</v>
      </c>
      <c r="I20" s="201" t="s">
        <v>94</v>
      </c>
      <c r="J20" s="150" t="s">
        <v>88</v>
      </c>
      <c r="K20" s="421">
        <v>2002</v>
      </c>
      <c r="L20" s="127" t="s">
        <v>134</v>
      </c>
      <c r="M20" s="50"/>
      <c r="O20" s="160"/>
      <c r="P20" s="99"/>
      <c r="Q20" s="2"/>
      <c r="R20" s="2"/>
      <c r="W20" s="2"/>
      <c r="X20" s="2"/>
    </row>
    <row r="21" spans="1:24" ht="12.75" customHeight="1" thickBot="1">
      <c r="A21" s="50"/>
      <c r="B21" s="141">
        <v>152</v>
      </c>
      <c r="C21" s="417" t="s">
        <v>115</v>
      </c>
      <c r="D21" s="370" t="s">
        <v>114</v>
      </c>
      <c r="E21" s="148">
        <v>1999</v>
      </c>
      <c r="F21" s="202"/>
      <c r="G21" s="50"/>
      <c r="H21" s="157">
        <v>27</v>
      </c>
      <c r="I21" s="389" t="s">
        <v>105</v>
      </c>
      <c r="J21" s="286" t="s">
        <v>99</v>
      </c>
      <c r="K21" s="287">
        <v>1990</v>
      </c>
      <c r="L21" s="127" t="s">
        <v>132</v>
      </c>
      <c r="M21" s="50"/>
      <c r="O21" s="160"/>
      <c r="P21" s="99"/>
      <c r="Q21" s="2"/>
      <c r="R21" s="2"/>
      <c r="W21" s="2"/>
      <c r="X21" s="2"/>
    </row>
    <row r="22" spans="1:24" ht="12.75" customHeight="1">
      <c r="A22" s="50"/>
      <c r="B22" s="9"/>
      <c r="C22" s="3"/>
      <c r="D22" s="164"/>
      <c r="E22" s="205"/>
      <c r="F22" s="9"/>
      <c r="G22" s="50"/>
      <c r="H22" s="157">
        <v>28</v>
      </c>
      <c r="I22" s="201" t="s">
        <v>96</v>
      </c>
      <c r="J22" s="150" t="s">
        <v>97</v>
      </c>
      <c r="K22" s="421">
        <v>2004</v>
      </c>
      <c r="L22" s="127" t="s">
        <v>133</v>
      </c>
      <c r="M22" s="50"/>
      <c r="O22" s="160"/>
      <c r="P22" s="99"/>
      <c r="Q22" s="2"/>
      <c r="R22" s="2"/>
      <c r="W22" s="2"/>
      <c r="X22" s="2"/>
    </row>
    <row r="23" spans="1:24" ht="12.75" customHeight="1" thickBot="1">
      <c r="A23" s="50"/>
      <c r="B23" s="296"/>
      <c r="C23" s="296" t="s">
        <v>53</v>
      </c>
      <c r="D23" s="464"/>
      <c r="E23" s="465"/>
      <c r="F23" s="50"/>
      <c r="G23" s="50"/>
      <c r="H23" s="157">
        <v>29</v>
      </c>
      <c r="I23" s="201" t="s">
        <v>110</v>
      </c>
      <c r="J23" s="149" t="s">
        <v>109</v>
      </c>
      <c r="K23" s="154">
        <v>2003</v>
      </c>
      <c r="L23" s="127" t="s">
        <v>133</v>
      </c>
      <c r="M23" s="50"/>
      <c r="O23" s="160"/>
      <c r="P23" s="99"/>
      <c r="Q23" s="2"/>
      <c r="R23" s="2"/>
      <c r="W23" s="2"/>
      <c r="X23" s="2"/>
    </row>
    <row r="24" spans="1:24" ht="12.75" customHeight="1">
      <c r="A24" s="50"/>
      <c r="B24" s="302" t="s">
        <v>1</v>
      </c>
      <c r="C24" s="303" t="s">
        <v>2</v>
      </c>
      <c r="D24" s="459" t="s">
        <v>3</v>
      </c>
      <c r="E24" s="540" t="s">
        <v>17</v>
      </c>
      <c r="F24" s="301" t="s">
        <v>31</v>
      </c>
      <c r="G24" s="50"/>
      <c r="H24" s="157">
        <v>30</v>
      </c>
      <c r="I24" s="479" t="s">
        <v>93</v>
      </c>
      <c r="J24" s="150" t="s">
        <v>88</v>
      </c>
      <c r="K24" s="421">
        <v>2000</v>
      </c>
      <c r="L24" s="127" t="s">
        <v>55</v>
      </c>
      <c r="M24" s="50"/>
      <c r="O24" s="160"/>
      <c r="P24" s="99"/>
      <c r="Q24" s="2"/>
      <c r="R24" s="2"/>
      <c r="W24" s="2"/>
      <c r="X24" s="2"/>
    </row>
    <row r="25" spans="1:24" ht="12.75" customHeight="1" thickBot="1">
      <c r="A25" s="50"/>
      <c r="B25" s="416" t="s">
        <v>5</v>
      </c>
      <c r="C25" s="461"/>
      <c r="D25" s="462"/>
      <c r="E25" s="541"/>
      <c r="F25" s="463" t="s">
        <v>32</v>
      </c>
      <c r="G25" s="50"/>
      <c r="H25" s="157">
        <v>32</v>
      </c>
      <c r="I25" s="201" t="s">
        <v>48</v>
      </c>
      <c r="J25" s="149" t="s">
        <v>88</v>
      </c>
      <c r="K25" s="154">
        <v>2000</v>
      </c>
      <c r="L25" s="127" t="s">
        <v>55</v>
      </c>
      <c r="M25" s="50"/>
      <c r="O25" s="160"/>
      <c r="P25" s="99"/>
      <c r="Q25" s="2"/>
      <c r="R25" s="2"/>
      <c r="W25" s="2"/>
      <c r="X25" s="2"/>
    </row>
    <row r="26" spans="1:24" ht="12.75" customHeight="1">
      <c r="A26" s="50"/>
      <c r="B26" s="140">
        <v>156</v>
      </c>
      <c r="C26" s="422" t="s">
        <v>46</v>
      </c>
      <c r="D26" s="328" t="s">
        <v>88</v>
      </c>
      <c r="E26" s="419">
        <v>2002</v>
      </c>
      <c r="F26" s="336"/>
      <c r="G26" s="50"/>
      <c r="H26" s="157">
        <v>35</v>
      </c>
      <c r="I26" s="480" t="s">
        <v>102</v>
      </c>
      <c r="J26" s="150" t="s">
        <v>103</v>
      </c>
      <c r="K26" s="421">
        <v>1997</v>
      </c>
      <c r="L26" s="127" t="s">
        <v>132</v>
      </c>
      <c r="M26" s="50"/>
      <c r="O26" s="160"/>
      <c r="P26" s="99"/>
      <c r="Q26" s="2"/>
      <c r="R26" s="2"/>
      <c r="W26" s="2"/>
      <c r="X26" s="2"/>
    </row>
    <row r="27" spans="1:24" ht="12.75" customHeight="1">
      <c r="A27" s="50"/>
      <c r="B27" s="130">
        <v>157</v>
      </c>
      <c r="C27" s="312" t="s">
        <v>29</v>
      </c>
      <c r="D27" s="149" t="s">
        <v>89</v>
      </c>
      <c r="E27" s="147">
        <v>2002</v>
      </c>
      <c r="F27" s="63"/>
      <c r="G27" s="50"/>
      <c r="H27" s="157">
        <v>36</v>
      </c>
      <c r="I27" s="201" t="s">
        <v>75</v>
      </c>
      <c r="J27" s="150" t="s">
        <v>91</v>
      </c>
      <c r="K27" s="155">
        <v>2006</v>
      </c>
      <c r="L27" s="127" t="s">
        <v>133</v>
      </c>
      <c r="M27" s="50"/>
      <c r="O27" s="160"/>
      <c r="P27" s="99"/>
      <c r="Q27" s="2"/>
      <c r="R27" s="2"/>
      <c r="W27" s="2"/>
      <c r="X27" s="2"/>
    </row>
    <row r="28" spans="1:24" ht="12.75" customHeight="1">
      <c r="A28" s="50"/>
      <c r="B28" s="130">
        <v>158</v>
      </c>
      <c r="C28" s="312" t="s">
        <v>69</v>
      </c>
      <c r="D28" s="149" t="s">
        <v>66</v>
      </c>
      <c r="E28" s="147">
        <v>2004</v>
      </c>
      <c r="F28" s="63"/>
      <c r="G28" s="50"/>
      <c r="H28" s="157">
        <v>37</v>
      </c>
      <c r="I28" s="479" t="s">
        <v>44</v>
      </c>
      <c r="J28" s="149" t="s">
        <v>90</v>
      </c>
      <c r="K28" s="421">
        <v>2004</v>
      </c>
      <c r="L28" s="127" t="s">
        <v>133</v>
      </c>
      <c r="M28" s="50"/>
      <c r="O28" s="160"/>
      <c r="P28" s="99"/>
      <c r="Q28" s="2"/>
      <c r="R28" s="2"/>
      <c r="W28" s="2"/>
      <c r="X28" s="2"/>
    </row>
    <row r="29" spans="1:24" ht="12.75" customHeight="1">
      <c r="A29" s="50"/>
      <c r="B29" s="130">
        <v>159</v>
      </c>
      <c r="C29" s="371" t="s">
        <v>77</v>
      </c>
      <c r="D29" s="150" t="s">
        <v>91</v>
      </c>
      <c r="E29" s="421">
        <v>2002</v>
      </c>
      <c r="F29" s="63"/>
      <c r="G29" s="50"/>
      <c r="H29" s="157">
        <v>38</v>
      </c>
      <c r="I29" s="479" t="s">
        <v>78</v>
      </c>
      <c r="J29" s="149" t="s">
        <v>91</v>
      </c>
      <c r="K29" s="421">
        <v>2003</v>
      </c>
      <c r="L29" s="127" t="s">
        <v>133</v>
      </c>
      <c r="M29" s="50"/>
      <c r="O29" s="160"/>
      <c r="P29" s="99"/>
      <c r="Q29" s="2"/>
      <c r="R29" s="2"/>
      <c r="W29" s="2"/>
      <c r="X29" s="2"/>
    </row>
    <row r="30" spans="1:24" ht="12.75" customHeight="1">
      <c r="A30" s="50"/>
      <c r="B30" s="130">
        <v>160</v>
      </c>
      <c r="C30" s="312" t="s">
        <v>30</v>
      </c>
      <c r="D30" s="278" t="s">
        <v>89</v>
      </c>
      <c r="E30" s="147">
        <v>2003</v>
      </c>
      <c r="F30" s="63"/>
      <c r="G30" s="50"/>
      <c r="H30" s="157">
        <v>39</v>
      </c>
      <c r="I30" s="479" t="s">
        <v>49</v>
      </c>
      <c r="J30" s="149" t="s">
        <v>109</v>
      </c>
      <c r="K30" s="421">
        <v>2002</v>
      </c>
      <c r="L30" s="127" t="s">
        <v>134</v>
      </c>
      <c r="M30" s="50"/>
      <c r="O30" s="160"/>
      <c r="P30" s="99"/>
      <c r="Q30" s="2"/>
      <c r="R30" s="2"/>
      <c r="W30" s="2"/>
      <c r="X30" s="2"/>
    </row>
    <row r="31" spans="1:24" ht="12.75" customHeight="1">
      <c r="A31" s="50"/>
      <c r="B31" s="130">
        <v>161</v>
      </c>
      <c r="C31" s="312" t="s">
        <v>73</v>
      </c>
      <c r="D31" s="278" t="s">
        <v>66</v>
      </c>
      <c r="E31" s="147">
        <v>2001</v>
      </c>
      <c r="F31" s="63"/>
      <c r="G31" s="50"/>
      <c r="H31" s="157">
        <v>40</v>
      </c>
      <c r="I31" s="479" t="s">
        <v>69</v>
      </c>
      <c r="J31" s="149" t="s">
        <v>66</v>
      </c>
      <c r="K31" s="421">
        <v>2004</v>
      </c>
      <c r="L31" s="127" t="s">
        <v>133</v>
      </c>
      <c r="M31" s="50"/>
      <c r="N31" s="160"/>
      <c r="O31" s="99"/>
      <c r="P31" s="2"/>
      <c r="Q31" s="2"/>
      <c r="R31" s="2"/>
      <c r="W31" s="2"/>
      <c r="X31" s="2"/>
    </row>
    <row r="32" spans="1:24" ht="12.75" customHeight="1" thickBot="1">
      <c r="A32" s="50"/>
      <c r="B32" s="141">
        <v>162</v>
      </c>
      <c r="C32" s="417" t="s">
        <v>79</v>
      </c>
      <c r="D32" s="448" t="s">
        <v>91</v>
      </c>
      <c r="E32" s="148">
        <v>2000</v>
      </c>
      <c r="F32" s="488"/>
      <c r="G32" s="50"/>
      <c r="H32" s="157">
        <v>41</v>
      </c>
      <c r="I32" s="479" t="s">
        <v>92</v>
      </c>
      <c r="J32" s="149" t="s">
        <v>88</v>
      </c>
      <c r="K32" s="421">
        <v>2000</v>
      </c>
      <c r="L32" s="127" t="s">
        <v>55</v>
      </c>
      <c r="M32" s="50"/>
      <c r="N32" s="160"/>
      <c r="O32" s="99"/>
      <c r="P32" s="2"/>
      <c r="Q32" s="2"/>
      <c r="R32" s="2"/>
      <c r="W32" s="2"/>
      <c r="X32" s="2"/>
    </row>
    <row r="33" spans="1:24" ht="12.75" customHeight="1">
      <c r="A33" s="50"/>
      <c r="G33" s="50"/>
      <c r="H33" s="157">
        <v>42</v>
      </c>
      <c r="I33" s="479" t="s">
        <v>74</v>
      </c>
      <c r="J33" s="149" t="s">
        <v>91</v>
      </c>
      <c r="K33" s="421">
        <v>2005</v>
      </c>
      <c r="L33" s="127" t="s">
        <v>133</v>
      </c>
      <c r="M33" s="50"/>
      <c r="N33" s="160"/>
      <c r="O33" s="99"/>
      <c r="P33" s="2"/>
      <c r="Q33" s="2"/>
      <c r="R33" s="2"/>
      <c r="W33" s="2"/>
      <c r="X33" s="2"/>
    </row>
    <row r="34" spans="1:24" ht="12.75" customHeight="1">
      <c r="A34" s="50"/>
      <c r="G34" s="50"/>
      <c r="H34" s="157">
        <v>43</v>
      </c>
      <c r="I34" s="479" t="s">
        <v>101</v>
      </c>
      <c r="J34" s="149" t="s">
        <v>99</v>
      </c>
      <c r="K34" s="421">
        <v>2000</v>
      </c>
      <c r="L34" s="127" t="s">
        <v>55</v>
      </c>
      <c r="M34" s="50"/>
      <c r="O34" s="160"/>
      <c r="P34" s="99"/>
      <c r="Q34" s="2"/>
      <c r="R34" s="2"/>
      <c r="W34" s="2"/>
      <c r="X34" s="2"/>
    </row>
    <row r="35" spans="1:18" ht="12.75" customHeight="1">
      <c r="A35" s="50"/>
      <c r="G35" s="50"/>
      <c r="H35" s="157">
        <v>44</v>
      </c>
      <c r="I35" s="479" t="s">
        <v>68</v>
      </c>
      <c r="J35" s="149" t="s">
        <v>66</v>
      </c>
      <c r="K35" s="421">
        <v>2004</v>
      </c>
      <c r="L35" s="127" t="s">
        <v>133</v>
      </c>
      <c r="M35" s="50"/>
      <c r="N35" s="50"/>
      <c r="O35" s="291"/>
      <c r="P35" s="292"/>
      <c r="Q35" s="292"/>
      <c r="R35" s="50"/>
    </row>
    <row r="36" spans="1:19" ht="12.75" customHeight="1">
      <c r="A36" s="50"/>
      <c r="G36" s="50"/>
      <c r="H36" s="157">
        <v>45</v>
      </c>
      <c r="I36" s="479" t="s">
        <v>46</v>
      </c>
      <c r="J36" s="149" t="s">
        <v>88</v>
      </c>
      <c r="K36" s="421">
        <v>2002</v>
      </c>
      <c r="L36" s="127" t="s">
        <v>134</v>
      </c>
      <c r="M36" s="50"/>
      <c r="N36" s="50"/>
      <c r="O36" s="50"/>
      <c r="P36" s="291"/>
      <c r="Q36" s="292"/>
      <c r="R36" s="292"/>
      <c r="S36" s="50"/>
    </row>
    <row r="37" spans="1:24" ht="12.75" customHeight="1">
      <c r="A37" s="50"/>
      <c r="G37" s="50"/>
      <c r="H37" s="157">
        <v>47</v>
      </c>
      <c r="I37" s="479" t="s">
        <v>119</v>
      </c>
      <c r="J37" s="149" t="s">
        <v>117</v>
      </c>
      <c r="K37" s="421">
        <v>2002</v>
      </c>
      <c r="L37" s="127" t="s">
        <v>134</v>
      </c>
      <c r="M37" s="50"/>
      <c r="N37" s="50"/>
      <c r="O37" s="50"/>
      <c r="P37" s="291"/>
      <c r="Q37" s="292"/>
      <c r="R37" s="292"/>
      <c r="S37" s="50"/>
      <c r="X37" s="205"/>
    </row>
    <row r="38" spans="1:24" ht="12.75" customHeight="1">
      <c r="A38" s="50"/>
      <c r="G38" s="50"/>
      <c r="H38" s="157">
        <v>48</v>
      </c>
      <c r="I38" s="479" t="s">
        <v>77</v>
      </c>
      <c r="J38" s="149" t="s">
        <v>91</v>
      </c>
      <c r="K38" s="421">
        <v>2002</v>
      </c>
      <c r="L38" s="127" t="s">
        <v>134</v>
      </c>
      <c r="M38" s="50"/>
      <c r="N38" s="50"/>
      <c r="O38" s="50"/>
      <c r="P38" s="291"/>
      <c r="Q38" s="292"/>
      <c r="R38" s="292"/>
      <c r="S38" s="50"/>
      <c r="W38" s="2"/>
      <c r="X38" s="2"/>
    </row>
    <row r="39" spans="1:24" ht="12.75" customHeight="1">
      <c r="A39" s="50"/>
      <c r="G39" s="50"/>
      <c r="H39" s="157">
        <v>49</v>
      </c>
      <c r="I39" s="479" t="s">
        <v>29</v>
      </c>
      <c r="J39" s="149" t="s">
        <v>89</v>
      </c>
      <c r="K39" s="421">
        <v>2002</v>
      </c>
      <c r="L39" s="127" t="s">
        <v>134</v>
      </c>
      <c r="M39" s="50"/>
      <c r="N39" s="50"/>
      <c r="O39" s="50"/>
      <c r="P39" s="291"/>
      <c r="Q39" s="292"/>
      <c r="R39" s="292"/>
      <c r="S39" s="50"/>
      <c r="W39" s="2"/>
      <c r="X39" s="2"/>
    </row>
    <row r="40" spans="8:18" ht="12.75">
      <c r="H40" s="157">
        <v>50</v>
      </c>
      <c r="I40" s="479" t="s">
        <v>47</v>
      </c>
      <c r="J40" s="149" t="s">
        <v>66</v>
      </c>
      <c r="K40" s="421">
        <v>2001</v>
      </c>
      <c r="L40" s="127" t="s">
        <v>134</v>
      </c>
      <c r="P40" s="2"/>
      <c r="Q40" s="2"/>
      <c r="R40" s="2"/>
    </row>
    <row r="41" spans="8:18" ht="12.75">
      <c r="H41" s="157">
        <v>51</v>
      </c>
      <c r="I41" s="479" t="s">
        <v>100</v>
      </c>
      <c r="J41" s="149" t="s">
        <v>99</v>
      </c>
      <c r="K41" s="421">
        <v>1997</v>
      </c>
      <c r="L41" s="127" t="s">
        <v>132</v>
      </c>
      <c r="P41" s="2"/>
      <c r="Q41" s="2"/>
      <c r="R41" s="2"/>
    </row>
    <row r="42" spans="8:12" ht="12.75">
      <c r="H42" s="157">
        <v>53</v>
      </c>
      <c r="I42" s="479" t="s">
        <v>62</v>
      </c>
      <c r="J42" s="149" t="s">
        <v>90</v>
      </c>
      <c r="K42" s="421">
        <v>2000</v>
      </c>
      <c r="L42" s="127" t="s">
        <v>55</v>
      </c>
    </row>
    <row r="43" spans="8:12" ht="12.75">
      <c r="H43" s="157">
        <v>54</v>
      </c>
      <c r="I43" s="479" t="s">
        <v>76</v>
      </c>
      <c r="J43" s="149" t="s">
        <v>91</v>
      </c>
      <c r="K43" s="421">
        <v>2008</v>
      </c>
      <c r="L43" s="127" t="s">
        <v>133</v>
      </c>
    </row>
    <row r="44" spans="8:12" ht="12.75">
      <c r="H44" s="157">
        <v>56</v>
      </c>
      <c r="I44" s="479" t="s">
        <v>79</v>
      </c>
      <c r="J44" s="149" t="s">
        <v>91</v>
      </c>
      <c r="K44" s="421">
        <v>2000</v>
      </c>
      <c r="L44" s="127" t="s">
        <v>55</v>
      </c>
    </row>
    <row r="45" spans="8:12" ht="12.75">
      <c r="H45" s="157">
        <v>57</v>
      </c>
      <c r="I45" s="479" t="s">
        <v>30</v>
      </c>
      <c r="J45" s="149" t="s">
        <v>89</v>
      </c>
      <c r="K45" s="421">
        <v>2003</v>
      </c>
      <c r="L45" s="127" t="s">
        <v>133</v>
      </c>
    </row>
    <row r="46" spans="8:12" ht="12.75">
      <c r="H46" s="157">
        <v>58</v>
      </c>
      <c r="I46" s="479" t="s">
        <v>61</v>
      </c>
      <c r="J46" s="149" t="s">
        <v>65</v>
      </c>
      <c r="K46" s="421">
        <v>1962</v>
      </c>
      <c r="L46" s="127" t="s">
        <v>132</v>
      </c>
    </row>
    <row r="47" spans="8:12" ht="12.75">
      <c r="H47" s="157">
        <v>59</v>
      </c>
      <c r="I47" s="479" t="s">
        <v>19</v>
      </c>
      <c r="J47" s="149" t="s">
        <v>99</v>
      </c>
      <c r="K47" s="421">
        <v>1998</v>
      </c>
      <c r="L47" s="127" t="s">
        <v>132</v>
      </c>
    </row>
    <row r="48" spans="8:12" ht="12.75">
      <c r="H48" s="157">
        <v>60</v>
      </c>
      <c r="I48" s="479" t="s">
        <v>71</v>
      </c>
      <c r="J48" s="149" t="s">
        <v>66</v>
      </c>
      <c r="K48" s="421">
        <v>1976</v>
      </c>
      <c r="L48" s="127" t="s">
        <v>132</v>
      </c>
    </row>
    <row r="49" spans="8:12" ht="12.75">
      <c r="H49" s="157">
        <v>62</v>
      </c>
      <c r="I49" s="479" t="s">
        <v>60</v>
      </c>
      <c r="J49" s="149" t="s">
        <v>65</v>
      </c>
      <c r="K49" s="421">
        <v>1999</v>
      </c>
      <c r="L49" s="127" t="s">
        <v>55</v>
      </c>
    </row>
    <row r="50" spans="8:12" ht="12.75">
      <c r="H50" s="157">
        <v>63</v>
      </c>
      <c r="I50" s="479" t="s">
        <v>116</v>
      </c>
      <c r="J50" s="149" t="s">
        <v>117</v>
      </c>
      <c r="K50" s="421">
        <v>1987</v>
      </c>
      <c r="L50" s="127" t="s">
        <v>132</v>
      </c>
    </row>
    <row r="51" spans="8:12" ht="13.5" thickBot="1">
      <c r="H51" s="158">
        <v>65</v>
      </c>
      <c r="I51" s="481" t="s">
        <v>25</v>
      </c>
      <c r="J51" s="448" t="s">
        <v>88</v>
      </c>
      <c r="K51" s="482">
        <v>2000</v>
      </c>
      <c r="L51" s="202" t="s">
        <v>55</v>
      </c>
    </row>
    <row r="54" ht="12.75" customHeight="1"/>
  </sheetData>
  <sheetProtection/>
  <mergeCells count="10">
    <mergeCell ref="U3:W3"/>
    <mergeCell ref="I4:K4"/>
    <mergeCell ref="U4:W4"/>
    <mergeCell ref="E6:E7"/>
    <mergeCell ref="K6:K7"/>
    <mergeCell ref="E18:E19"/>
    <mergeCell ref="E24:E25"/>
    <mergeCell ref="A1:L1"/>
    <mergeCell ref="A2:K2"/>
    <mergeCell ref="I3:K3"/>
  </mergeCells>
  <printOptions verticalCentered="1"/>
  <pageMargins left="0.6" right="0.16" top="0.19" bottom="0.22" header="0.17" footer="0.26"/>
  <pageSetup horizontalDpi="600" verticalDpi="600" orientation="portrait" paperSize="9" scale="85" r:id="rId1"/>
  <colBreaks count="1" manualBreakCount="1">
    <brk id="1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4">
      <selection activeCell="J31" sqref="J31"/>
    </sheetView>
  </sheetViews>
  <sheetFormatPr defaultColWidth="9.140625" defaultRowHeight="12.75"/>
  <cols>
    <col min="1" max="1" width="0.71875" style="2" customWidth="1"/>
    <col min="2" max="2" width="3.57421875" style="2" customWidth="1"/>
    <col min="3" max="3" width="22.57421875" style="2" customWidth="1"/>
    <col min="4" max="4" width="16.57421875" style="162" customWidth="1"/>
    <col min="5" max="5" width="4.57421875" style="8" customWidth="1"/>
    <col min="6" max="6" width="4.28125" style="8" customWidth="1"/>
    <col min="7" max="7" width="2.00390625" style="2" customWidth="1"/>
    <col min="8" max="8" width="3.57421875" style="2" customWidth="1"/>
    <col min="9" max="9" width="22.140625" style="2" customWidth="1"/>
    <col min="10" max="10" width="16.421875" style="2" customWidth="1"/>
    <col min="11" max="11" width="4.57421875" style="160" customWidth="1"/>
    <col min="12" max="12" width="4.28125" style="99" customWidth="1"/>
    <col min="13" max="13" width="9.140625" style="2" customWidth="1"/>
    <col min="14" max="14" width="3.57421875" style="2" customWidth="1"/>
    <col min="15" max="15" width="22.57421875" style="2" customWidth="1"/>
    <col min="16" max="16" width="16.57421875" style="162" customWidth="1"/>
    <col min="17" max="17" width="4.57421875" style="8" customWidth="1"/>
    <col min="18" max="18" width="4.28125" style="8" customWidth="1"/>
    <col min="19" max="19" width="2.00390625" style="2" customWidth="1"/>
    <col min="20" max="20" width="3.57421875" style="2" customWidth="1"/>
    <col min="21" max="21" width="22.140625" style="2" customWidth="1"/>
    <col min="22" max="22" width="16.421875" style="2" customWidth="1"/>
    <col min="23" max="23" width="4.57421875" style="160" customWidth="1"/>
    <col min="24" max="24" width="4.28125" style="99" customWidth="1"/>
    <col min="25" max="16384" width="9.140625" style="2" customWidth="1"/>
  </cols>
  <sheetData>
    <row r="1" spans="1:24" ht="18.75">
      <c r="A1" s="498" t="s">
        <v>82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324"/>
      <c r="N1" s="324"/>
      <c r="O1" s="324"/>
      <c r="P1" s="324"/>
      <c r="Q1" s="324"/>
      <c r="R1" s="324"/>
      <c r="S1" s="324"/>
      <c r="T1" s="324"/>
      <c r="W1" s="2"/>
      <c r="X1" s="2"/>
    </row>
    <row r="2" spans="1:24" ht="18.75">
      <c r="A2" s="546" t="s">
        <v>21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289"/>
      <c r="M2" s="50"/>
      <c r="P2" s="2"/>
      <c r="Q2" s="2"/>
      <c r="R2" s="2"/>
      <c r="W2" s="2"/>
      <c r="X2" s="289"/>
    </row>
    <row r="3" spans="1:24" ht="18.75">
      <c r="A3" s="288"/>
      <c r="B3" s="288"/>
      <c r="C3" s="288"/>
      <c r="D3" s="290"/>
      <c r="E3" s="288"/>
      <c r="F3" s="288"/>
      <c r="G3" s="288"/>
      <c r="H3" s="288"/>
      <c r="I3" s="545" t="s">
        <v>83</v>
      </c>
      <c r="J3" s="545"/>
      <c r="K3" s="545"/>
      <c r="L3" s="289"/>
      <c r="M3" s="50"/>
      <c r="N3" s="288"/>
      <c r="O3" s="288"/>
      <c r="P3" s="290"/>
      <c r="Q3" s="288"/>
      <c r="R3" s="288"/>
      <c r="S3" s="288"/>
      <c r="T3" s="288"/>
      <c r="U3" s="545"/>
      <c r="V3" s="545"/>
      <c r="W3" s="545"/>
      <c r="X3" s="289"/>
    </row>
    <row r="4" spans="1:24" ht="18.75">
      <c r="A4" s="288"/>
      <c r="B4" s="50"/>
      <c r="C4" s="50"/>
      <c r="D4" s="291"/>
      <c r="E4" s="292"/>
      <c r="F4" s="292"/>
      <c r="G4" s="288"/>
      <c r="H4" s="288"/>
      <c r="I4" s="545" t="s">
        <v>22</v>
      </c>
      <c r="J4" s="545"/>
      <c r="K4" s="545"/>
      <c r="L4" s="289"/>
      <c r="M4" s="50"/>
      <c r="N4" s="50"/>
      <c r="O4" s="50"/>
      <c r="P4" s="291"/>
      <c r="Q4" s="292"/>
      <c r="R4" s="292"/>
      <c r="S4" s="288"/>
      <c r="T4" s="288"/>
      <c r="U4" s="545"/>
      <c r="V4" s="545"/>
      <c r="W4" s="545"/>
      <c r="X4" s="289"/>
    </row>
    <row r="5" spans="1:19" ht="19.5" thickBot="1">
      <c r="A5" s="288"/>
      <c r="B5" s="293"/>
      <c r="C5" s="293" t="s">
        <v>51</v>
      </c>
      <c r="D5" s="294"/>
      <c r="E5" s="295"/>
      <c r="F5" s="295"/>
      <c r="G5" s="288"/>
      <c r="M5" s="50"/>
      <c r="N5" s="9"/>
      <c r="O5" s="285"/>
      <c r="P5" s="203"/>
      <c r="Q5" s="204"/>
      <c r="R5" s="205"/>
      <c r="S5" s="288"/>
    </row>
    <row r="6" spans="1:24" ht="12.75" customHeight="1">
      <c r="A6" s="50"/>
      <c r="B6" s="298" t="s">
        <v>1</v>
      </c>
      <c r="C6" s="299" t="s">
        <v>2</v>
      </c>
      <c r="D6" s="300" t="s">
        <v>3</v>
      </c>
      <c r="E6" s="542" t="s">
        <v>17</v>
      </c>
      <c r="F6" s="301" t="s">
        <v>31</v>
      </c>
      <c r="G6" s="50"/>
      <c r="M6" s="50"/>
      <c r="O6" s="160"/>
      <c r="P6" s="99"/>
      <c r="Q6" s="2"/>
      <c r="R6" s="2"/>
      <c r="W6" s="2"/>
      <c r="X6" s="2"/>
    </row>
    <row r="7" spans="1:24" ht="12.75" customHeight="1" thickBot="1">
      <c r="A7" s="50"/>
      <c r="B7" s="305" t="s">
        <v>5</v>
      </c>
      <c r="C7" s="306"/>
      <c r="D7" s="307"/>
      <c r="E7" s="543"/>
      <c r="F7" s="308" t="s">
        <v>32</v>
      </c>
      <c r="G7" s="50"/>
      <c r="M7" s="50"/>
      <c r="O7" s="160"/>
      <c r="P7" s="99"/>
      <c r="Q7" s="2"/>
      <c r="R7" s="2"/>
      <c r="W7" s="2"/>
      <c r="X7" s="2"/>
    </row>
    <row r="8" spans="1:24" ht="12.75" customHeight="1">
      <c r="A8" s="50"/>
      <c r="B8" s="194">
        <v>10</v>
      </c>
      <c r="C8" s="412" t="s">
        <v>26</v>
      </c>
      <c r="D8" s="165" t="s">
        <v>91</v>
      </c>
      <c r="E8" s="220">
        <v>2000</v>
      </c>
      <c r="F8" s="74" t="s">
        <v>55</v>
      </c>
      <c r="G8" s="50"/>
      <c r="M8" s="50"/>
      <c r="O8" s="160"/>
      <c r="P8" s="99"/>
      <c r="Q8" s="2"/>
      <c r="R8" s="2"/>
      <c r="W8" s="2"/>
      <c r="X8" s="2"/>
    </row>
    <row r="9" spans="1:24" ht="12.75" customHeight="1">
      <c r="A9" s="50"/>
      <c r="B9" s="195">
        <v>3</v>
      </c>
      <c r="C9" s="413" t="s">
        <v>112</v>
      </c>
      <c r="D9" s="330" t="s">
        <v>109</v>
      </c>
      <c r="E9" s="224">
        <v>2002</v>
      </c>
      <c r="F9" s="63" t="s">
        <v>55</v>
      </c>
      <c r="G9" s="50"/>
      <c r="M9" s="50"/>
      <c r="O9" s="160"/>
      <c r="P9" s="99"/>
      <c r="Q9" s="2"/>
      <c r="R9" s="2"/>
      <c r="W9" s="2"/>
      <c r="X9" s="2"/>
    </row>
    <row r="10" spans="1:24" ht="12.75" customHeight="1">
      <c r="A10" s="50"/>
      <c r="B10" s="195">
        <v>8</v>
      </c>
      <c r="C10" s="312" t="s">
        <v>18</v>
      </c>
      <c r="D10" s="149" t="s">
        <v>117</v>
      </c>
      <c r="E10" s="147">
        <v>2002</v>
      </c>
      <c r="F10" s="63" t="s">
        <v>55</v>
      </c>
      <c r="G10" s="50"/>
      <c r="M10" s="50"/>
      <c r="O10" s="160"/>
      <c r="P10" s="99"/>
      <c r="Q10" s="2"/>
      <c r="R10" s="2"/>
      <c r="W10" s="2"/>
      <c r="X10" s="2"/>
    </row>
    <row r="11" spans="1:24" ht="12.75" customHeight="1">
      <c r="A11" s="50"/>
      <c r="B11" s="195">
        <v>11</v>
      </c>
      <c r="C11" s="414" t="s">
        <v>108</v>
      </c>
      <c r="D11" s="150" t="s">
        <v>99</v>
      </c>
      <c r="E11" s="311">
        <v>1992</v>
      </c>
      <c r="F11" s="127" t="s">
        <v>132</v>
      </c>
      <c r="G11" s="50"/>
      <c r="M11" s="50"/>
      <c r="O11" s="160"/>
      <c r="P11" s="99"/>
      <c r="Q11" s="2"/>
      <c r="R11" s="2"/>
      <c r="W11" s="2"/>
      <c r="X11" s="2"/>
    </row>
    <row r="12" spans="1:24" ht="12.75" customHeight="1">
      <c r="A12" s="50"/>
      <c r="B12" s="195">
        <v>6</v>
      </c>
      <c r="C12" s="312" t="s">
        <v>63</v>
      </c>
      <c r="D12" s="278" t="s">
        <v>99</v>
      </c>
      <c r="E12" s="147">
        <v>2002</v>
      </c>
      <c r="F12" s="63" t="s">
        <v>55</v>
      </c>
      <c r="G12" s="50"/>
      <c r="M12" s="50"/>
      <c r="O12" s="160"/>
      <c r="P12" s="99"/>
      <c r="Q12" s="2"/>
      <c r="R12" s="2"/>
      <c r="W12" s="2"/>
      <c r="X12" s="2"/>
    </row>
    <row r="13" spans="1:24" ht="12.75" customHeight="1" thickBot="1">
      <c r="A13" s="50"/>
      <c r="B13" s="199">
        <v>12</v>
      </c>
      <c r="C13" s="417" t="s">
        <v>42</v>
      </c>
      <c r="D13" s="329" t="s">
        <v>91</v>
      </c>
      <c r="E13" s="148">
        <v>2002</v>
      </c>
      <c r="F13" s="493" t="s">
        <v>55</v>
      </c>
      <c r="G13" s="50"/>
      <c r="M13" s="50"/>
      <c r="O13" s="160"/>
      <c r="P13" s="99"/>
      <c r="Q13" s="2"/>
      <c r="R13" s="2"/>
      <c r="W13" s="2"/>
      <c r="X13" s="2"/>
    </row>
    <row r="14" spans="1:24" ht="12.75" customHeight="1">
      <c r="A14" s="50"/>
      <c r="B14" s="50"/>
      <c r="C14" s="50"/>
      <c r="D14" s="291"/>
      <c r="E14" s="292"/>
      <c r="F14" s="292"/>
      <c r="G14" s="50"/>
      <c r="M14" s="50"/>
      <c r="O14" s="160"/>
      <c r="P14" s="99"/>
      <c r="Q14" s="2"/>
      <c r="R14" s="2"/>
      <c r="W14" s="2"/>
      <c r="X14" s="2"/>
    </row>
    <row r="15" spans="1:24" ht="12.75" customHeight="1" thickBot="1">
      <c r="A15" s="50"/>
      <c r="B15" s="296"/>
      <c r="C15" s="296" t="s">
        <v>50</v>
      </c>
      <c r="D15" s="296"/>
      <c r="E15" s="297"/>
      <c r="F15" s="289"/>
      <c r="G15" s="50"/>
      <c r="M15" s="50"/>
      <c r="O15" s="160"/>
      <c r="P15" s="99"/>
      <c r="Q15" s="2"/>
      <c r="R15" s="2"/>
      <c r="W15" s="2"/>
      <c r="X15" s="2"/>
    </row>
    <row r="16" spans="1:24" ht="12.75" customHeight="1">
      <c r="A16" s="50"/>
      <c r="B16" s="302" t="s">
        <v>1</v>
      </c>
      <c r="C16" s="303" t="s">
        <v>2</v>
      </c>
      <c r="D16" s="304" t="s">
        <v>23</v>
      </c>
      <c r="E16" s="540" t="s">
        <v>17</v>
      </c>
      <c r="F16" s="301" t="s">
        <v>31</v>
      </c>
      <c r="G16" s="50"/>
      <c r="M16" s="50"/>
      <c r="O16" s="160"/>
      <c r="P16" s="99"/>
      <c r="Q16" s="2"/>
      <c r="R16" s="2"/>
      <c r="W16" s="2"/>
      <c r="X16" s="2"/>
    </row>
    <row r="17" spans="1:24" ht="12.75" customHeight="1" thickBot="1">
      <c r="A17" s="50"/>
      <c r="B17" s="416" t="s">
        <v>5</v>
      </c>
      <c r="C17" s="461"/>
      <c r="D17" s="476"/>
      <c r="E17" s="541"/>
      <c r="F17" s="463" t="s">
        <v>32</v>
      </c>
      <c r="G17" s="50"/>
      <c r="M17" s="50"/>
      <c r="O17" s="160"/>
      <c r="P17" s="99"/>
      <c r="Q17" s="2"/>
      <c r="R17" s="2"/>
      <c r="W17" s="2"/>
      <c r="X17" s="2"/>
    </row>
    <row r="18" spans="1:24" ht="12.75" customHeight="1">
      <c r="A18" s="50"/>
      <c r="B18" s="166">
        <v>60</v>
      </c>
      <c r="C18" s="438" t="s">
        <v>71</v>
      </c>
      <c r="D18" s="151" t="s">
        <v>66</v>
      </c>
      <c r="E18" s="419">
        <v>1976</v>
      </c>
      <c r="F18" s="336" t="s">
        <v>132</v>
      </c>
      <c r="G18" s="50"/>
      <c r="M18" s="50"/>
      <c r="O18" s="160"/>
      <c r="P18" s="99"/>
      <c r="Q18" s="2"/>
      <c r="R18" s="2"/>
      <c r="W18" s="2"/>
      <c r="X18" s="2"/>
    </row>
    <row r="19" spans="1:24" ht="12.75" customHeight="1">
      <c r="A19" s="50"/>
      <c r="B19" s="157">
        <v>59</v>
      </c>
      <c r="C19" s="389" t="s">
        <v>19</v>
      </c>
      <c r="D19" s="286" t="s">
        <v>99</v>
      </c>
      <c r="E19" s="287">
        <v>1998</v>
      </c>
      <c r="F19" s="127" t="s">
        <v>132</v>
      </c>
      <c r="G19" s="50"/>
      <c r="M19" s="50"/>
      <c r="O19" s="160"/>
      <c r="P19" s="99"/>
      <c r="Q19" s="2"/>
      <c r="R19" s="2"/>
      <c r="W19" s="2"/>
      <c r="X19" s="2"/>
    </row>
    <row r="20" spans="1:24" ht="12.75" customHeight="1">
      <c r="A20" s="50"/>
      <c r="B20" s="157">
        <v>65</v>
      </c>
      <c r="C20" s="201" t="s">
        <v>25</v>
      </c>
      <c r="D20" s="150" t="s">
        <v>88</v>
      </c>
      <c r="E20" s="421">
        <v>2000</v>
      </c>
      <c r="F20" s="127" t="s">
        <v>55</v>
      </c>
      <c r="G20" s="50"/>
      <c r="M20" s="50"/>
      <c r="O20" s="160"/>
      <c r="P20" s="99"/>
      <c r="Q20" s="2"/>
      <c r="R20" s="2"/>
      <c r="W20" s="2"/>
      <c r="X20" s="2"/>
    </row>
    <row r="21" spans="1:24" ht="12.75" customHeight="1">
      <c r="A21" s="50"/>
      <c r="B21" s="157">
        <v>47</v>
      </c>
      <c r="C21" s="479" t="s">
        <v>119</v>
      </c>
      <c r="D21" s="149" t="s">
        <v>117</v>
      </c>
      <c r="E21" s="421">
        <v>2002</v>
      </c>
      <c r="F21" s="127" t="s">
        <v>134</v>
      </c>
      <c r="G21" s="50"/>
      <c r="M21" s="50"/>
      <c r="O21" s="160"/>
      <c r="P21" s="99"/>
      <c r="Q21" s="2"/>
      <c r="R21" s="2"/>
      <c r="W21" s="2"/>
      <c r="X21" s="2"/>
    </row>
    <row r="22" spans="1:24" ht="12.75" customHeight="1">
      <c r="A22" s="50"/>
      <c r="B22" s="157">
        <v>63</v>
      </c>
      <c r="C22" s="479" t="s">
        <v>116</v>
      </c>
      <c r="D22" s="149" t="s">
        <v>117</v>
      </c>
      <c r="E22" s="421">
        <v>1987</v>
      </c>
      <c r="F22" s="127" t="s">
        <v>132</v>
      </c>
      <c r="G22" s="50"/>
      <c r="M22" s="50"/>
      <c r="O22" s="160"/>
      <c r="P22" s="99"/>
      <c r="Q22" s="2"/>
      <c r="R22" s="2"/>
      <c r="W22" s="2"/>
      <c r="X22" s="2"/>
    </row>
    <row r="23" spans="1:24" ht="12.75" customHeight="1">
      <c r="A23" s="50"/>
      <c r="B23" s="157">
        <v>61</v>
      </c>
      <c r="C23" s="479" t="s">
        <v>57</v>
      </c>
      <c r="D23" s="149" t="s">
        <v>88</v>
      </c>
      <c r="E23" s="421">
        <v>1999</v>
      </c>
      <c r="F23" s="127" t="s">
        <v>55</v>
      </c>
      <c r="G23" s="50"/>
      <c r="H23" s="50"/>
      <c r="J23" s="160"/>
      <c r="K23" s="99"/>
      <c r="L23" s="2"/>
      <c r="P23" s="2"/>
      <c r="Q23" s="2"/>
      <c r="R23" s="2"/>
      <c r="W23" s="2"/>
      <c r="X23" s="2"/>
    </row>
    <row r="24" spans="1:24" ht="12.75" customHeight="1">
      <c r="A24" s="50"/>
      <c r="B24" s="157">
        <v>55</v>
      </c>
      <c r="C24" s="479" t="s">
        <v>118</v>
      </c>
      <c r="D24" s="150" t="s">
        <v>117</v>
      </c>
      <c r="E24" s="421">
        <v>1995</v>
      </c>
      <c r="F24" s="127" t="s">
        <v>132</v>
      </c>
      <c r="G24" s="50"/>
      <c r="H24" s="50"/>
      <c r="J24" s="160"/>
      <c r="K24" s="99"/>
      <c r="L24" s="2"/>
      <c r="P24" s="2"/>
      <c r="Q24" s="2"/>
      <c r="R24" s="2"/>
      <c r="W24" s="2"/>
      <c r="X24" s="2"/>
    </row>
    <row r="25" spans="1:24" ht="12.75" customHeight="1">
      <c r="A25" s="50"/>
      <c r="B25" s="157">
        <v>46</v>
      </c>
      <c r="C25" s="479" t="s">
        <v>87</v>
      </c>
      <c r="D25" s="149" t="s">
        <v>65</v>
      </c>
      <c r="E25" s="421">
        <v>1993</v>
      </c>
      <c r="F25" s="127" t="s">
        <v>132</v>
      </c>
      <c r="G25" s="50"/>
      <c r="H25" s="50"/>
      <c r="J25" s="160"/>
      <c r="K25" s="99"/>
      <c r="L25" s="2"/>
      <c r="P25" s="2"/>
      <c r="Q25" s="2"/>
      <c r="R25" s="2"/>
      <c r="W25" s="2"/>
      <c r="X25" s="2"/>
    </row>
    <row r="26" spans="1:24" ht="12.75" customHeight="1">
      <c r="A26" s="50"/>
      <c r="B26" s="157">
        <v>70</v>
      </c>
      <c r="C26" s="479" t="s">
        <v>16</v>
      </c>
      <c r="D26" s="149" t="s">
        <v>66</v>
      </c>
      <c r="E26" s="421">
        <v>1979</v>
      </c>
      <c r="F26" s="127" t="s">
        <v>132</v>
      </c>
      <c r="G26" s="50"/>
      <c r="H26" s="50"/>
      <c r="J26" s="160"/>
      <c r="K26" s="99"/>
      <c r="L26" s="2"/>
      <c r="P26" s="2"/>
      <c r="Q26" s="2"/>
      <c r="R26" s="2"/>
      <c r="W26" s="2"/>
      <c r="X26" s="2"/>
    </row>
    <row r="27" spans="1:24" ht="12.75" customHeight="1">
      <c r="A27" s="50"/>
      <c r="B27" s="157">
        <v>67</v>
      </c>
      <c r="C27" s="479" t="s">
        <v>98</v>
      </c>
      <c r="D27" s="149" t="s">
        <v>99</v>
      </c>
      <c r="E27" s="421">
        <v>1994</v>
      </c>
      <c r="F27" s="127" t="s">
        <v>132</v>
      </c>
      <c r="G27" s="50"/>
      <c r="H27" s="50"/>
      <c r="J27" s="160"/>
      <c r="K27" s="99"/>
      <c r="L27" s="2"/>
      <c r="P27" s="2"/>
      <c r="Q27" s="2"/>
      <c r="R27" s="2"/>
      <c r="W27" s="2"/>
      <c r="X27" s="2"/>
    </row>
    <row r="28" spans="1:24" ht="12.75" customHeight="1">
      <c r="A28" s="50"/>
      <c r="B28" s="157">
        <v>52</v>
      </c>
      <c r="C28" s="201" t="s">
        <v>86</v>
      </c>
      <c r="D28" s="150" t="s">
        <v>65</v>
      </c>
      <c r="E28" s="155">
        <v>1995</v>
      </c>
      <c r="F28" s="127" t="s">
        <v>132</v>
      </c>
      <c r="G28" s="50"/>
      <c r="H28" s="50"/>
      <c r="J28" s="160"/>
      <c r="K28" s="99"/>
      <c r="L28" s="2"/>
      <c r="P28" s="2"/>
      <c r="Q28" s="2"/>
      <c r="R28" s="2"/>
      <c r="W28" s="2"/>
      <c r="X28" s="2"/>
    </row>
    <row r="29" spans="1:24" ht="12.75" customHeight="1">
      <c r="A29" s="50"/>
      <c r="B29" s="157">
        <v>64</v>
      </c>
      <c r="C29" s="201" t="s">
        <v>59</v>
      </c>
      <c r="D29" s="149" t="s">
        <v>65</v>
      </c>
      <c r="E29" s="154">
        <v>1987</v>
      </c>
      <c r="F29" s="127" t="s">
        <v>132</v>
      </c>
      <c r="G29" s="50"/>
      <c r="H29" s="50"/>
      <c r="J29" s="160"/>
      <c r="K29" s="99"/>
      <c r="L29" s="2"/>
      <c r="P29" s="2"/>
      <c r="Q29" s="2"/>
      <c r="R29" s="2"/>
      <c r="W29" s="2"/>
      <c r="X29" s="2"/>
    </row>
    <row r="30" spans="1:24" ht="12.75" customHeight="1">
      <c r="A30" s="50"/>
      <c r="B30" s="478">
        <v>31</v>
      </c>
      <c r="C30" s="201" t="s">
        <v>104</v>
      </c>
      <c r="D30" s="149" t="s">
        <v>99</v>
      </c>
      <c r="E30" s="154">
        <v>1987</v>
      </c>
      <c r="F30" s="127" t="s">
        <v>132</v>
      </c>
      <c r="K30" s="2"/>
      <c r="L30" s="2"/>
      <c r="P30" s="2"/>
      <c r="Q30" s="2"/>
      <c r="R30" s="2"/>
      <c r="W30" s="2"/>
      <c r="X30" s="2"/>
    </row>
    <row r="31" spans="1:24" ht="12.75" customHeight="1">
      <c r="A31" s="50"/>
      <c r="B31" s="478">
        <v>66</v>
      </c>
      <c r="C31" s="201" t="s">
        <v>70</v>
      </c>
      <c r="D31" s="150" t="s">
        <v>66</v>
      </c>
      <c r="E31" s="155">
        <v>1999</v>
      </c>
      <c r="F31" s="127" t="s">
        <v>55</v>
      </c>
      <c r="G31" s="50"/>
      <c r="H31" s="50"/>
      <c r="I31" s="160"/>
      <c r="J31" s="99"/>
      <c r="K31" s="2"/>
      <c r="L31" s="2"/>
      <c r="P31" s="2"/>
      <c r="Q31" s="2"/>
      <c r="R31" s="2"/>
      <c r="W31" s="2"/>
      <c r="X31" s="2"/>
    </row>
    <row r="32" spans="1:24" ht="12.75" customHeight="1" thickBot="1">
      <c r="A32" s="50"/>
      <c r="B32" s="494">
        <v>69</v>
      </c>
      <c r="C32" s="447" t="s">
        <v>20</v>
      </c>
      <c r="D32" s="370" t="s">
        <v>88</v>
      </c>
      <c r="E32" s="495">
        <v>1995</v>
      </c>
      <c r="F32" s="493" t="s">
        <v>132</v>
      </c>
      <c r="G32" s="50"/>
      <c r="H32" s="50"/>
      <c r="I32" s="160"/>
      <c r="J32" s="99"/>
      <c r="K32" s="2"/>
      <c r="L32" s="2"/>
      <c r="P32" s="2"/>
      <c r="Q32" s="2"/>
      <c r="R32" s="2"/>
      <c r="W32" s="2"/>
      <c r="X32" s="2"/>
    </row>
    <row r="33" spans="1:24" ht="12.75" customHeight="1">
      <c r="A33" s="50"/>
      <c r="G33" s="50"/>
      <c r="H33" s="50"/>
      <c r="I33" s="50"/>
      <c r="J33" s="291"/>
      <c r="K33" s="292"/>
      <c r="L33" s="292"/>
      <c r="M33" s="50"/>
      <c r="P33" s="2"/>
      <c r="Q33" s="2"/>
      <c r="R33" s="160"/>
      <c r="S33" s="99"/>
      <c r="W33" s="2"/>
      <c r="X33" s="2"/>
    </row>
    <row r="34" spans="1:24" ht="12.75" customHeight="1" thickBot="1">
      <c r="A34" s="50"/>
      <c r="B34" s="1"/>
      <c r="C34" s="1" t="s">
        <v>52</v>
      </c>
      <c r="D34" s="163"/>
      <c r="E34" s="7"/>
      <c r="F34" s="2"/>
      <c r="G34" s="50"/>
      <c r="H34" s="50"/>
      <c r="I34" s="50"/>
      <c r="J34" s="50"/>
      <c r="K34" s="291"/>
      <c r="L34" s="292"/>
      <c r="M34" s="292"/>
      <c r="N34" s="50"/>
      <c r="P34" s="2"/>
      <c r="Q34" s="2"/>
      <c r="R34" s="160"/>
      <c r="S34" s="99"/>
      <c r="W34" s="2"/>
      <c r="X34" s="2"/>
    </row>
    <row r="35" spans="1:24" ht="12.75" customHeight="1">
      <c r="A35" s="50"/>
      <c r="B35" s="302" t="s">
        <v>1</v>
      </c>
      <c r="C35" s="303" t="s">
        <v>2</v>
      </c>
      <c r="D35" s="459" t="s">
        <v>3</v>
      </c>
      <c r="E35" s="540" t="s">
        <v>17</v>
      </c>
      <c r="F35" s="301" t="s">
        <v>31</v>
      </c>
      <c r="G35" s="50"/>
      <c r="H35" s="50"/>
      <c r="I35" s="50"/>
      <c r="J35" s="50"/>
      <c r="K35" s="291"/>
      <c r="L35" s="292"/>
      <c r="M35" s="292"/>
      <c r="N35" s="50"/>
      <c r="P35" s="2"/>
      <c r="Q35" s="2"/>
      <c r="R35" s="160"/>
      <c r="S35" s="205"/>
      <c r="W35" s="2"/>
      <c r="X35" s="2"/>
    </row>
    <row r="36" spans="1:24" ht="12.75" customHeight="1" thickBot="1">
      <c r="A36" s="50"/>
      <c r="B36" s="416" t="s">
        <v>5</v>
      </c>
      <c r="C36" s="461"/>
      <c r="D36" s="462"/>
      <c r="E36" s="541"/>
      <c r="F36" s="463" t="s">
        <v>32</v>
      </c>
      <c r="G36" s="50"/>
      <c r="H36" s="50"/>
      <c r="I36" s="50"/>
      <c r="J36" s="50"/>
      <c r="K36" s="291"/>
      <c r="L36" s="292"/>
      <c r="M36" s="292"/>
      <c r="N36" s="50"/>
      <c r="P36" s="2"/>
      <c r="Q36" s="2"/>
      <c r="R36" s="2"/>
      <c r="W36" s="2"/>
      <c r="X36" s="2"/>
    </row>
    <row r="37" spans="1:24" ht="12.75" customHeight="1">
      <c r="A37" s="50"/>
      <c r="B37" s="140">
        <v>152</v>
      </c>
      <c r="C37" s="424" t="s">
        <v>115</v>
      </c>
      <c r="D37" s="151" t="s">
        <v>114</v>
      </c>
      <c r="E37" s="220">
        <v>1999</v>
      </c>
      <c r="F37" s="336"/>
      <c r="G37" s="50"/>
      <c r="H37" s="50"/>
      <c r="I37" s="50"/>
      <c r="J37" s="50"/>
      <c r="K37" s="291"/>
      <c r="L37" s="292"/>
      <c r="M37" s="292"/>
      <c r="N37" s="50"/>
      <c r="P37" s="2"/>
      <c r="Q37" s="2"/>
      <c r="R37" s="2"/>
      <c r="W37" s="2"/>
      <c r="X37" s="2"/>
    </row>
    <row r="38" spans="2:24" ht="12.75">
      <c r="B38" s="130">
        <v>153</v>
      </c>
      <c r="C38" s="312" t="s">
        <v>42</v>
      </c>
      <c r="D38" s="150" t="s">
        <v>91</v>
      </c>
      <c r="E38" s="147">
        <v>2002</v>
      </c>
      <c r="F38" s="127"/>
      <c r="K38" s="2"/>
      <c r="L38" s="2"/>
      <c r="P38" s="2"/>
      <c r="Q38" s="2"/>
      <c r="R38" s="160"/>
      <c r="S38" s="99"/>
      <c r="W38" s="2"/>
      <c r="X38" s="2"/>
    </row>
    <row r="39" spans="2:24" ht="13.5" thickBot="1">
      <c r="B39" s="141">
        <v>155</v>
      </c>
      <c r="C39" s="417" t="s">
        <v>84</v>
      </c>
      <c r="D39" s="370" t="s">
        <v>91</v>
      </c>
      <c r="E39" s="148">
        <v>1995</v>
      </c>
      <c r="F39" s="488"/>
      <c r="K39" s="2"/>
      <c r="L39" s="2"/>
      <c r="P39" s="2"/>
      <c r="Q39" s="2"/>
      <c r="R39" s="160"/>
      <c r="S39" s="99"/>
      <c r="W39" s="2"/>
      <c r="X39" s="2"/>
    </row>
    <row r="40" spans="2:24" ht="12.75">
      <c r="B40" s="9"/>
      <c r="C40" s="3"/>
      <c r="D40" s="164"/>
      <c r="E40" s="205"/>
      <c r="F40" s="9"/>
      <c r="K40" s="162"/>
      <c r="L40" s="8"/>
      <c r="M40" s="8"/>
      <c r="P40" s="2"/>
      <c r="Q40" s="2"/>
      <c r="R40" s="160"/>
      <c r="S40" s="99"/>
      <c r="W40" s="2"/>
      <c r="X40" s="2"/>
    </row>
    <row r="41" spans="2:24" ht="16.5" thickBot="1">
      <c r="B41" s="296"/>
      <c r="C41" s="296" t="s">
        <v>53</v>
      </c>
      <c r="D41" s="464"/>
      <c r="E41" s="465"/>
      <c r="F41" s="50"/>
      <c r="K41" s="162"/>
      <c r="L41" s="8"/>
      <c r="M41" s="8"/>
      <c r="P41" s="2"/>
      <c r="Q41" s="2"/>
      <c r="R41" s="160"/>
      <c r="S41" s="99"/>
      <c r="W41" s="2"/>
      <c r="X41" s="2"/>
    </row>
    <row r="42" spans="2:24" ht="12.75">
      <c r="B42" s="302" t="s">
        <v>1</v>
      </c>
      <c r="C42" s="303" t="s">
        <v>2</v>
      </c>
      <c r="D42" s="459" t="s">
        <v>3</v>
      </c>
      <c r="E42" s="540" t="s">
        <v>17</v>
      </c>
      <c r="F42" s="301" t="s">
        <v>31</v>
      </c>
      <c r="K42" s="162"/>
      <c r="L42" s="8"/>
      <c r="M42" s="8"/>
      <c r="P42" s="2"/>
      <c r="Q42" s="2"/>
      <c r="R42" s="160"/>
      <c r="S42" s="99"/>
      <c r="W42" s="2"/>
      <c r="X42" s="2"/>
    </row>
    <row r="43" spans="2:24" ht="13.5" thickBot="1">
      <c r="B43" s="416" t="s">
        <v>5</v>
      </c>
      <c r="C43" s="461"/>
      <c r="D43" s="462"/>
      <c r="E43" s="541"/>
      <c r="F43" s="463" t="s">
        <v>32</v>
      </c>
      <c r="K43" s="162"/>
      <c r="L43" s="8"/>
      <c r="M43" s="8"/>
      <c r="P43" s="2"/>
      <c r="Q43" s="2"/>
      <c r="R43" s="160"/>
      <c r="S43" s="99"/>
      <c r="W43" s="2"/>
      <c r="X43" s="2"/>
    </row>
    <row r="44" spans="2:24" ht="12.75">
      <c r="B44" s="140">
        <v>157</v>
      </c>
      <c r="C44" s="424" t="s">
        <v>29</v>
      </c>
      <c r="D44" s="328" t="s">
        <v>89</v>
      </c>
      <c r="E44" s="220">
        <v>2002</v>
      </c>
      <c r="F44" s="74"/>
      <c r="K44" s="162"/>
      <c r="L44" s="8"/>
      <c r="M44" s="8"/>
      <c r="P44" s="2"/>
      <c r="Q44" s="2"/>
      <c r="R44" s="160"/>
      <c r="S44" s="99"/>
      <c r="W44" s="2"/>
      <c r="X44" s="2"/>
    </row>
    <row r="45" spans="2:24" ht="12.75">
      <c r="B45" s="130">
        <v>162</v>
      </c>
      <c r="C45" s="312" t="s">
        <v>79</v>
      </c>
      <c r="D45" s="278" t="s">
        <v>91</v>
      </c>
      <c r="E45" s="147">
        <v>2000</v>
      </c>
      <c r="F45" s="63"/>
      <c r="K45" s="162"/>
      <c r="L45" s="8"/>
      <c r="M45" s="8"/>
      <c r="P45" s="2"/>
      <c r="Q45" s="2"/>
      <c r="R45" s="160"/>
      <c r="S45" s="99"/>
      <c r="W45" s="2"/>
      <c r="X45" s="2"/>
    </row>
    <row r="46" spans="2:24" ht="12.75">
      <c r="B46" s="130">
        <v>163</v>
      </c>
      <c r="C46" s="371" t="s">
        <v>57</v>
      </c>
      <c r="D46" s="150" t="s">
        <v>88</v>
      </c>
      <c r="E46" s="421">
        <v>1999</v>
      </c>
      <c r="F46" s="63"/>
      <c r="K46" s="162"/>
      <c r="L46" s="8"/>
      <c r="M46" s="8"/>
      <c r="P46" s="2"/>
      <c r="Q46" s="2"/>
      <c r="R46" s="160"/>
      <c r="S46" s="99"/>
      <c r="W46" s="2"/>
      <c r="X46" s="2"/>
    </row>
    <row r="47" spans="2:24" ht="12.75">
      <c r="B47" s="130">
        <v>166</v>
      </c>
      <c r="C47" s="312" t="s">
        <v>129</v>
      </c>
      <c r="D47" s="149" t="s">
        <v>91</v>
      </c>
      <c r="E47" s="147">
        <v>2000</v>
      </c>
      <c r="F47" s="63"/>
      <c r="K47" s="162"/>
      <c r="L47" s="8"/>
      <c r="M47" s="8"/>
      <c r="P47" s="2"/>
      <c r="Q47" s="2"/>
      <c r="R47" s="160"/>
      <c r="S47" s="99"/>
      <c r="W47" s="2"/>
      <c r="X47" s="2"/>
    </row>
    <row r="48" spans="2:24" ht="12.75">
      <c r="B48" s="130">
        <v>164</v>
      </c>
      <c r="C48" s="312" t="s">
        <v>72</v>
      </c>
      <c r="D48" s="149" t="s">
        <v>66</v>
      </c>
      <c r="E48" s="147">
        <v>2000</v>
      </c>
      <c r="F48" s="63"/>
      <c r="K48" s="162"/>
      <c r="L48" s="8"/>
      <c r="M48" s="8"/>
      <c r="P48" s="2"/>
      <c r="Q48" s="2"/>
      <c r="R48" s="160"/>
      <c r="S48" s="99"/>
      <c r="W48" s="2"/>
      <c r="X48" s="2"/>
    </row>
    <row r="49" spans="2:24" ht="13.5" thickBot="1">
      <c r="B49" s="141">
        <v>165</v>
      </c>
      <c r="C49" s="492" t="s">
        <v>59</v>
      </c>
      <c r="D49" s="329" t="s">
        <v>65</v>
      </c>
      <c r="E49" s="482">
        <v>1987</v>
      </c>
      <c r="F49" s="202"/>
      <c r="K49" s="162"/>
      <c r="L49" s="8"/>
      <c r="M49" s="8"/>
      <c r="P49" s="2"/>
      <c r="Q49" s="2"/>
      <c r="R49" s="160"/>
      <c r="S49" s="99"/>
      <c r="W49" s="2"/>
      <c r="X49" s="2"/>
    </row>
    <row r="52" ht="12.75" customHeight="1"/>
  </sheetData>
  <sheetProtection/>
  <mergeCells count="10">
    <mergeCell ref="U3:W3"/>
    <mergeCell ref="I4:K4"/>
    <mergeCell ref="U4:W4"/>
    <mergeCell ref="E6:E7"/>
    <mergeCell ref="E16:E17"/>
    <mergeCell ref="E35:E36"/>
    <mergeCell ref="E42:E43"/>
    <mergeCell ref="A1:L1"/>
    <mergeCell ref="A2:K2"/>
    <mergeCell ref="I3:K3"/>
  </mergeCells>
  <printOptions verticalCentered="1"/>
  <pageMargins left="0.6" right="0.16" top="0.19" bottom="0.22" header="0.17" footer="0.26"/>
  <pageSetup horizontalDpi="600" verticalDpi="600" orientation="portrait" paperSize="9" scale="85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</dc:creator>
  <cp:keywords/>
  <dc:description/>
  <cp:lastModifiedBy>Eidris Karevičius</cp:lastModifiedBy>
  <cp:lastPrinted>2017-04-29T15:05:04Z</cp:lastPrinted>
  <dcterms:created xsi:type="dcterms:W3CDTF">2004-12-13T22:21:49Z</dcterms:created>
  <dcterms:modified xsi:type="dcterms:W3CDTF">2017-05-01T13:49:05Z</dcterms:modified>
  <cp:category/>
  <cp:version/>
  <cp:contentType/>
  <cp:contentStatus/>
</cp:coreProperties>
</file>